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ELL Inspiron 15\Desktop\ไฟล์ ที่ต้องส่ง อบก 7 รายการ\"/>
    </mc:Choice>
  </mc:AlternateContent>
  <xr:revisionPtr revIDLastSave="0" documentId="13_ncr:1_{9059A321-CB95-4452-9BBB-DE069E60F5AD}" xr6:coauthVersionLast="47" xr6:coauthVersionMax="47" xr10:uidLastSave="{00000000-0000-0000-0000-000000000000}"/>
  <bookViews>
    <workbookView xWindow="-108" yWindow="-108" windowWidth="23256" windowHeight="12456" firstSheet="14" activeTab="16" xr2:uid="{00000000-000D-0000-FFFF-FFFF00000000}"/>
  </bookViews>
  <sheets>
    <sheet name="1. คำนิยาม" sheetId="1" r:id="rId1"/>
    <sheet name="2. หลักการประเมิน" sheetId="2" r:id="rId2"/>
    <sheet name="3. การประเมินความเสี่ยง " sheetId="38" r:id="rId3"/>
    <sheet name="4. การจัดลำดับความเสี่ยง" sheetId="4" r:id="rId4"/>
    <sheet name="5.การคัดเลือกโครงการ" sheetId="37" r:id="rId5"/>
    <sheet name="6.1 ตัวชี้วัดการจัดการน้ำ" sheetId="7" r:id="rId6"/>
    <sheet name="6.2 ตัวชี้วัดการเกษตร" sheetId="20" r:id="rId7"/>
    <sheet name="6.3 ตัวชี้วัดการท่องเที่ยว" sheetId="6" r:id="rId8"/>
    <sheet name="6.4 ตัวชี้วัดสาธารณสุข" sheetId="23" r:id="rId9"/>
    <sheet name="6.5 ตัวชี้วัดทรัพยากรธรรมชาติ" sheetId="24" r:id="rId10"/>
    <sheet name="6.6 ตัวชี้วัดการตั้งถิ่นฐาน" sheetId="25" r:id="rId11"/>
    <sheet name="Sheet1" sheetId="39" r:id="rId12"/>
    <sheet name="7.1 ติดตามผลด้านการจัดการน้ำ" sheetId="14" r:id="rId13"/>
    <sheet name="7.2ติดตามผลด้านการเกษตร" sheetId="32" r:id="rId14"/>
    <sheet name="7.3ติดตามผลด้านการท่องเที่ยว" sheetId="34" r:id="rId15"/>
    <sheet name="7.4ติดตามผลด้านสาธารณสุข" sheetId="33" r:id="rId16"/>
    <sheet name="7.5ติดตามผลด้านทรัพยากรธรรมชาติ" sheetId="35" r:id="rId17"/>
    <sheet name="7.6ติดตามผลด้านการตั้งถิ่นฐาน" sheetId="36" r:id="rId18"/>
  </sheets>
  <definedNames>
    <definedName name="_Hlk157637895" localSheetId="4">'5.การคัดเลือกโครงการ'!$B$22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37" l="1"/>
  <c r="F26" i="37"/>
  <c r="E26" i="37"/>
  <c r="D26" i="37"/>
  <c r="C26" i="37"/>
  <c r="D25" i="37"/>
  <c r="C25" i="37"/>
  <c r="E25" i="37"/>
  <c r="F25" i="37"/>
  <c r="G25" i="37"/>
  <c r="G24" i="37"/>
  <c r="F24" i="37"/>
  <c r="E24" i="37"/>
  <c r="E23" i="37"/>
  <c r="D24" i="37"/>
  <c r="C24" i="37"/>
  <c r="C23" i="37"/>
  <c r="G23" i="37"/>
  <c r="D23" i="37"/>
  <c r="F23" i="37"/>
  <c r="C18" i="37"/>
  <c r="E20" i="37"/>
  <c r="E21" i="37"/>
  <c r="G21" i="37"/>
  <c r="G20" i="37"/>
  <c r="D20" i="37"/>
  <c r="F20" i="37"/>
  <c r="F21" i="37"/>
  <c r="D21" i="37"/>
  <c r="C21" i="37"/>
  <c r="H21" i="37" s="1"/>
  <c r="C20" i="37"/>
  <c r="G19" i="37"/>
  <c r="D19" i="37"/>
  <c r="F19" i="37"/>
  <c r="E19" i="37"/>
  <c r="C19" i="37"/>
  <c r="H19" i="37" s="1"/>
  <c r="D18" i="37"/>
  <c r="F18" i="37"/>
  <c r="H16" i="37"/>
  <c r="H15" i="37"/>
  <c r="H13" i="37"/>
  <c r="H12" i="37"/>
  <c r="H10" i="37"/>
  <c r="H9" i="37"/>
  <c r="H7" i="37"/>
  <c r="H6" i="37"/>
  <c r="H5" i="37"/>
  <c r="G18" i="37"/>
  <c r="E18" i="37"/>
  <c r="B19" i="25"/>
  <c r="B19" i="24"/>
  <c r="B18" i="23"/>
  <c r="B17" i="6"/>
  <c r="B18" i="20"/>
  <c r="B18" i="7"/>
  <c r="H23" i="37" l="1"/>
  <c r="H18" i="37"/>
  <c r="H26" i="37"/>
  <c r="H25" i="37"/>
  <c r="H24" i="37"/>
  <c r="H20" i="37"/>
</calcChain>
</file>

<file path=xl/sharedStrings.xml><?xml version="1.0" encoding="utf-8"?>
<sst xmlns="http://schemas.openxmlformats.org/spreadsheetml/2006/main" count="993" uniqueCount="508">
  <si>
    <t>คำนิยามที่เกี่ยวข้องในการประเมินความเสี่ยง</t>
  </si>
  <si>
    <r>
      <rPr>
        <b/>
        <u/>
        <sz val="11"/>
        <color theme="1"/>
        <rFont val="Calibri"/>
      </rPr>
      <t>1. ความเสี่ยง (Risk)</t>
    </r>
    <r>
      <rPr>
        <sz val="11"/>
        <color theme="1"/>
        <rFont val="Calibri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</si>
  <si>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</si>
  <si>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theme="1"/>
        <rFont val="Calibri"/>
      </rPr>
      <t>2. การเปิดรับภัย (Exposure)</t>
    </r>
    <r>
      <rPr>
        <sz val="11"/>
        <color theme="1"/>
        <rFont val="Calibri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</si>
  <si>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</rPr>
      <t>3. ความอ่อนไหวต่อผลกระทบ (Sensitivity)</t>
    </r>
    <r>
      <rPr>
        <sz val="11"/>
        <color theme="1"/>
        <rFont val="Calibri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</si>
  <si>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</rPr>
      <t>4. ความสามารถในการปรับตัว (Adaptive capacity)</t>
    </r>
    <r>
      <rPr>
        <sz val="11"/>
        <color theme="1"/>
        <rFont val="Calibri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</si>
  <si>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</rPr>
      <t>5. ความเปราะบาง (Vulnerability)</t>
    </r>
    <r>
      <rPr>
        <sz val="11"/>
        <color theme="1"/>
        <rFont val="Calibri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</si>
  <si>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</si>
  <si>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</si>
  <si>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</si>
  <si>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</si>
  <si>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</si>
  <si>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</si>
  <si>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</si>
  <si>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</si>
  <si>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</si>
  <si>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</si>
  <si>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</si>
  <si>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</si>
  <si>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</si>
  <si>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</si>
  <si>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</si>
  <si>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</si>
  <si>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</si>
  <si>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</si>
  <si>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</si>
  <si>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</si>
  <si>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</si>
  <si>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</si>
  <si>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</si>
  <si>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</si>
  <si>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การเกษตรและความมั่นคงทางอาหาร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</si>
  <si>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</si>
  <si>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</si>
  <si>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</si>
  <si>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</si>
  <si>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</si>
  <si>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</si>
  <si>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</si>
  <si>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</si>
  <si>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</si>
  <si>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</si>
  <si>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</si>
  <si>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</si>
  <si>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</si>
  <si>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</si>
  <si>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</si>
  <si>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</si>
  <si>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</si>
  <si>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</si>
  <si>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</si>
  <si>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</si>
  <si>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</si>
  <si>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</si>
  <si>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</si>
  <si>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ตัวชี้วัดที่เกี่ยวข้อง</t>
  </si>
  <si>
    <t>ตัวชี้วัดระดับจังหวัด</t>
  </si>
  <si>
    <t>เป้าหมายระดับจังหวัด</t>
  </si>
  <si>
    <t>1.
2.
...
...</t>
  </si>
  <si>
    <t>การจัดการน้ำ</t>
  </si>
  <si>
    <t>ด้านการตั้งถิ่นฐานและความมั่นคงของมนุษย์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</si>
  <si>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</si>
  <si>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</si>
  <si>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</si>
  <si>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</si>
  <si>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</si>
  <si>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</si>
  <si>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</si>
  <si>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</si>
  <si>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</si>
  <si>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</si>
  <si>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</si>
  <si>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ด้านการท่องเที่ยว</t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</si>
  <si>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การพัฒนาศักยภาพผู้ประกอบการร้านอาหารในชุมชนและแหล่งท่องเที่ยวเพื่อยกระดับการจัดการสุขาภิบาลอาหารและน้ำให้ได้ตามมาตรฐาน</t>
    </r>
  </si>
  <si>
    <t>ด้านทรัพยากรธรรมชาติและสิ่งแวดล้อม</t>
  </si>
  <si>
    <r>
      <rPr>
        <b/>
        <u/>
        <sz val="16"/>
        <color theme="1"/>
        <rFont val="TH SarabunPSK"/>
        <family val="2"/>
      </rPr>
      <t>โครงการที่ 3</t>
    </r>
    <r>
      <rPr>
        <b/>
        <sz val="16"/>
        <color theme="1"/>
        <rFont val="TH SarabunPSK"/>
        <family val="2"/>
      </rPr>
      <t xml:space="preserve"> 
</t>
    </r>
    <r>
      <rPr>
        <sz val="16"/>
        <color theme="1"/>
        <rFont val="TH SarabunPSK"/>
        <family val="2"/>
      </rPr>
      <t>การเสริมสร้างศักยภาพของเครือข่ายชุมชนและเยาวชนในการรับมือภัยพิบัติ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</si>
  <si>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กลุ่มเกษตรกรในพื้นที่เสี่ยงอุทกภัยและภัยแล้งมีศักยภาพในการรับมือและปรับตัวต่อการเปลี่ยนแปลงสภาพภูมิอากาศ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</si>
  <si>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เกษตรกรในพื้นที่เสี่ยงอุทกภัยและภัยแล้งมีความสามารถรับมือและปรับตัวต่อการเปลี่ยนแปลงสภาพภูมิอากาศ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</si>
  <si>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ผลกระทบจากการเปลี่ยนแปลงสภาพภูมิอากาศต่อผลผลิตภาคการเกษตรลดลง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</si>
  <si>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ผลกระทบจากการเปลี่ยนแปลงสภาพภูมิอากาศต่อผลผลิตภาคการเกษตรลดลง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</si>
  <si>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ผลกระทบจากการระบาดของโรคในสวนยางและสวนผลไม้ลดลง 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</si>
  <si>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ผู้ประกอบการร้านอาหารในชุมชนและแหล่งท่องเที่ยวมีมาตรฐานด้านสุขาภิบาลอาหารและน้ำ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</si>
  <si>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การเจ็บป่วยและเสียชีวิตของประชากรกลุ่มเสี่ยงจากโรคที่มีความสัมพันธ์กับการเปลี่ยนแปลงอากาศลดลง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</si>
  <si>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การจัดทำโครงสร้างอ่อน และ/หรือ ปรับปรุงภูมิทัศน์ตามแนวลำคลองเพื่อป้องกันการกัดเซาะตลิ่งหรือฟื้นฟูตลิ่งริมคลองสายหลัก (พื้นที่คลองละงู คลองดุสน คลองท่าแพ เป็นต้น)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</si>
  <si>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
นิเวศริมคลองสายหลักได้รับการอนุรักษ์และฟื้นฟู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</si>
  <si>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นิเวศชายฝั่งทะเลสำคัญได้รับการอนุรักษ์และฟื้นฟู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</si>
  <si>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 xml:space="preserve">โครงการพัฒนาศักยภาพอาสาสมัครและเครือข่ายด้านสิ่งแวดล้อมระดับจังหวัด 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</si>
  <si>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sz val="16"/>
        <color theme="1"/>
        <rFont val="TH SarabunPSK"/>
        <family val="2"/>
      </rPr>
      <t xml:space="preserve">
อาสาสมัครและเครือข่ายด้านสิ่งแวดล้อมมีศักยภาพในการร่วมติดตามเฝ้าระวังสถานภาพ อนุรักษ์และกำกับดูแลการใช้ประโยชน์ทรัพยากรธรรมชาติและสิ่งแวดล้อมในท้องถิ่นได้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</si>
  <si>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sz val="16"/>
        <color theme="1"/>
        <rFont val="TH SarabunPSK"/>
        <family val="2"/>
      </rPr>
      <t xml:space="preserve">
ทรัพยากรธรรมชาติและสิ่งแวดล้อมในท้องถิ่นได้รับการอนุรักษ์และใช้ประโยชน์อย่างยั่งยืน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</si>
  <si>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ชุมชนได้รับผลกระทบจากอุทกภัยลดลง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</si>
  <si>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ชุมชนและองค์กรปกครองส่วนท้องถิ่นทั้งหมดได้รับการเพิ่มขีดความสามารถการเตรียมความพร้อมรับมืออุทกภัย 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</si>
  <si>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ชุมชนได้รับผลกระทบจากอุทกภัยลดลง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</si>
  <si>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เครือข่ายชุมชนและเยาวชนทั้งหมดได้รับการเสริมสร้างศักยภาพในการรับมือภัยพิบัติ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</si>
  <si>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ชุมชนและองค์ปกครองส่วนท้องถิ่นมีความตระหนักและความสามารถในการเตรียมการรับมืออุทกภัย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</si>
  <si>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เครือข่ายชุมชนและเยาวชนมีความรู้ความเข้าใจและสามารถเตรียมการรับมือภัยพิบัติ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</si>
  <si>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sz val="16"/>
        <color theme="1"/>
        <rFont val="TH SarabunPSK"/>
        <family val="2"/>
      </rPr>
      <t xml:space="preserve">
ชุมชนได้รับผลกระทบจากอุทกภัยลดลง</t>
    </r>
  </si>
  <si>
    <r>
      <rPr>
        <b/>
        <u/>
        <sz val="16"/>
        <color theme="1"/>
        <rFont val="TH SarabunPSK"/>
        <family val="2"/>
      </rPr>
      <t>โครงการที่ 4</t>
    </r>
    <r>
      <rPr>
        <sz val="16"/>
        <color theme="1"/>
        <rFont val="TH SarabunPSK"/>
        <family val="2"/>
      </rPr>
      <t xml:space="preserve">
กลุ่มเปราะบางสามารถเตรียมการรับมือกับอุทกภัยได้</t>
    </r>
  </si>
  <si>
    <r>
      <rPr>
        <b/>
        <u/>
        <sz val="16"/>
        <color theme="1"/>
        <rFont val="TH SarabunPSK"/>
        <family val="2"/>
      </rPr>
      <t>โครงการที่ 2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การเสริมสร้างความตระหนักและศักยภาพการรับมือความเสี่ยงและการปรับตัวต่อการเปลี่ยนแปลงสภาพภูมิอากาศให้แก่ผู้ประกอบการการท่องเที่ยว (เช่น การเสริมสร้างความตระหนักและการกำหนดมาตรฐานความปลอดภัยในการเดินเรือและกิจกรรมท่องเที่ยวในช่วงมรสุม เป็นต้น)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</si>
  <si>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
มาตรการป้องกันการกัดเซาะตลิ่งหรือฟื้นฟูตลิ่งริมคลองสายหลัก 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</si>
  <si>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sz val="16"/>
        <color theme="1"/>
        <rFont val="TH SarabunPSK"/>
        <family val="2"/>
      </rPr>
      <t xml:space="preserve">
อาสาสมัครและเครือข่ายด้านสิ่งแวดล้อมระดับจังหวัดได้รับการพัฒนาศักยภาพ 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</si>
  <si>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ร้อยละของจำนวนผู้ประกอบการร้านอาหารในชุมชนและแหล่งท่องเที่ยวที่ได้รับการเพิ่มศักยภาพด้านการจัดการมาตรฐานสุขาภิบาลอาหารและน้ำ 
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</si>
  <si>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จำนวนเครือข่ายชุมชนและเยาวชนที่ได้รับการเสริมสร้างศักยภาพในการรับมือภัยพิบัติ
</t>
    </r>
    <r>
      <rPr>
        <b/>
        <sz val="16"/>
        <color theme="4"/>
        <rFont val="TH SarabunPSK"/>
        <family val="2"/>
      </rPr>
      <t xml:space="preserve">
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</si>
  <si>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 xml:space="preserve">จำนวนชุมชนและองค์กรปกครองส่วนท้องถิ่นที่ได้รับการเพิ่มขีดความสามารถการเตรียมความพร้อมรับมืออุทกภัย 
</t>
    </r>
  </si>
  <si>
    <r>
      <rPr>
        <b/>
        <u/>
        <sz val="16"/>
        <color theme="1"/>
        <rFont val="TH SarabunPSK"/>
        <family val="2"/>
      </rPr>
      <t>โครงการที่ 4</t>
    </r>
    <r>
      <rPr>
        <sz val="16"/>
        <color theme="1"/>
        <rFont val="TH SarabunPSK"/>
        <family val="2"/>
      </rPr>
      <t xml:space="preserve">
กลุ่มเปราะบางในพื้นที่เสี่ยงอุทกภัยทั้งหมดมีความพร้อมในการรับมือ</t>
    </r>
  </si>
  <si>
    <r>
      <rPr>
        <b/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 
จำนวนโครงการพัฒนารูปแบบการจัดการสวนยางและสวนผลไม้ เพื่อลดผลกระทบจากการระบาดของโรคที่สัมพันธ์กับการเปลี่ยนแปลงของอากาศ 
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</si>
  <si>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ผู้ประกอบการร้านอาหารในชุมชนและแหล่งท่องเที่ยวได้รับการเพิ่มศักยภาพด้านการจัดการมาตรฐานสุขาภิบาลอาหารและน้ำ 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</si>
  <si>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พื้นที่เสี่ยงภัยแล้งและ/หรือขาดแคลนน้ำมีแหล่งน้ำต้นทุนเพียงพอต่อการอุปโภค บริโภคและการเกษตร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</si>
  <si>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พื้นที่เสี่ยงภัยแล้งและ/หรือขาดแคลนน้ำมีจำนวนลดลง 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</si>
  <si>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 xml:space="preserve">การเพิ่มประสิทธิภาพการจัดสรรน้ำ การปรับปรุงระบบคลองส่งน้ำ ใช้ในการอุปโภค-บริโภค และการเกษตรเพื่อเพิ่มการเข้าถึงแหล่งน้ำในพื้นที่เสี่ยงภัยแล้งและ/หรือขาดแคลนน้ำ เช่น พื้นที่การเกษตรพื้นที่ราบ พื้นที่เกาะ 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</si>
  <si>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
พื้นที่เสี่ยงอุทกภัยมีจำนวนลดลง</t>
    </r>
  </si>
  <si>
    <t>แหล่งท่องเที่ยวมีน้ำเพียงพอต่อการอุปโภคบริโภค และ มีความเสี่ยงต่อภัยธรรมชาติลดลง</t>
  </si>
  <si>
    <t>รักษาเสถียรภาพของผลิตภาพทางการเกษตรในพื้นที่เสี่ยงอุทกภัยและภัยแล้ง</t>
  </si>
  <si>
    <t>ลดจำนวนพื้นที่เสี่ยงอุทกภัยและภัยแล้ง</t>
  </si>
  <si>
    <t>อุทกภัย ภัยแล้ง การกัดเซาะตลิ่งริมคลอง การกัดเซาะชายฝั่งทะเล</t>
  </si>
  <si>
    <t>การขาดแคลนน้ำ ภัยธรรมชาติ</t>
  </si>
  <si>
    <t>อุทกภัย ภัยแล้ง</t>
  </si>
  <si>
    <t>การเปลี่ยนแปลงของอากาศ การระบาดของโรค</t>
  </si>
  <si>
    <t xml:space="preserve">อนุรักษ์ระบบนิเวศริมคลอง ป่าชายเลน และชายฝั่งทะเลให้มีสภาพสมบูรณ์ </t>
  </si>
  <si>
    <t>อุทกภัย ภัยธรรมชาติ</t>
  </si>
  <si>
    <t>ลดจำนวนผู้ป่วยจากโรคติดต่อที่มีน้ำเป็นสื่อและโรคที่มีความสัมพันธ์กับการเปลี่ยนแปลงของอากาศ</t>
  </si>
  <si>
    <t>ลดจำนวนชุมชนที่ได้รับผลกระทบจากอุทกภัยและภัยธรรมชาติ</t>
  </si>
  <si>
    <t>1)	กรมชลประทาน 
2)	พัฒนาที่ดิน
3)	กรมทรัพยากรน้ำบาดาล
4)	กรมทรัพยากรน้ำ
5)	กรมส่งเสริมการปกครองท้องถิ่น
6)	ประปาส่วนภูมิภาค
7)	องค์การบริหารจังหวัดสตูล</t>
  </si>
  <si>
    <r>
      <t xml:space="preserve">โครงการ 1  </t>
    </r>
    <r>
      <rPr>
        <sz val="16"/>
        <color theme="1"/>
        <rFont val="TH SarabunPSK"/>
        <family val="2"/>
      </rPr>
      <t>การพัฒนาแหล่งกักเก็บน้ำจืดหรือติดตั้งระบบผลิตน้ำจืดจากน้ำทะเลสำหรับเป็นแหล่งน้ำต้นทุนเพื่อใช้ในการอุปโภค-บริโภค และการเกษตรในพื้นที่เสี่ยงภัยแล้งและ/หรือขาดแคลนน้ำ เช่น พื้นที่การเกษตรพื้นที่ราบ หรือพื้นที่เกาะ (เกาะหลีเป๊ะ เกาะสาหร่าย เกาะบุโหลน เป็นต้น)</t>
    </r>
  </si>
  <si>
    <r>
      <t xml:space="preserve">โครงการ 2 
</t>
    </r>
    <r>
      <rPr>
        <sz val="16"/>
        <color theme="1"/>
        <rFont val="TH SarabunPSK"/>
        <family val="2"/>
      </rPr>
      <t>การเพิ่มประสิทธิภาพการจัดสรรน้ำ การปรับปรุงระบบคลองส่งน้ำ ใช้ในการอุปโภค-บริโภค และการเกษตรเพื่อเพิ่มการเข้าถึงแหล่งน้ำในพื้นที่เสี่ยงภัยแล้งและ/หรือขาดแคลนน้ำ เช่น พื้นที่การเกษตรพื้นที่ราบ พื้นที่เกาะ</t>
    </r>
    <r>
      <rPr>
        <b/>
        <sz val="16"/>
        <color theme="1"/>
        <rFont val="TH SarabunPSK"/>
        <family val="2"/>
      </rPr>
      <t xml:space="preserve"> </t>
    </r>
  </si>
  <si>
    <t>โครงการ 3 การยกระดับศักยภาพองค์กรผู้ใช้น้ำเพื่อสนับสนุนการบริหารจัดการอุทกภัยและภัยแล้งอย่างมีประสิทธิภาพในระดับท้องถิ่น</t>
  </si>
  <si>
    <r>
      <t>ผลผลิต =</t>
    </r>
    <r>
      <rPr>
        <sz val="16"/>
        <color theme="1"/>
        <rFont val="TH SarabunPSK"/>
        <family val="2"/>
      </rPr>
      <t xml:space="preserve">โครงการพัฒนาแหล่งน้ำเพื่อการอุปโภคบริโภคและการเกษตรในพื้นที่เสี่ยงภัยแล้งและ/หรือขาดแคลนน้ำ </t>
    </r>
    <r>
      <rPr>
        <b/>
        <sz val="16"/>
        <color theme="1"/>
        <rFont val="TH SarabunPSK"/>
        <family val="2"/>
      </rPr>
      <t xml:space="preserve">
</t>
    </r>
  </si>
  <si>
    <r>
      <t>ผลลัพธ์ =</t>
    </r>
    <r>
      <rPr>
        <sz val="16"/>
        <color theme="1"/>
        <rFont val="TH SarabunPSK"/>
        <family val="2"/>
      </rPr>
      <t>พื้นที่เสี่ยงภัยแล้งและ/หรือขาดแคลนน้ำมีแหล่งน้ำต้นทุนเพียงพอต่อการอุปโภค บริโภคและการเกษตร</t>
    </r>
  </si>
  <si>
    <r>
      <rPr>
        <b/>
        <sz val="16"/>
        <color theme="1"/>
        <rFont val="TH SarabunPSK"/>
        <family val="2"/>
      </rPr>
      <t>ผลกระทบ</t>
    </r>
    <r>
      <rPr>
        <sz val="16"/>
        <color theme="1"/>
        <rFont val="TH SarabunPSK"/>
        <family val="2"/>
      </rPr>
      <t xml:space="preserve"> =พื้นที่เสี่ยงภัยแล้งและ/หรือขาดแคลนน้ำมีจำนวนลดลง </t>
    </r>
  </si>
  <si>
    <r>
      <t>ผลกระทบ =</t>
    </r>
    <r>
      <rPr>
        <sz val="16"/>
        <color theme="1"/>
        <rFont val="TH SarabunPSK"/>
        <family val="2"/>
      </rPr>
      <t xml:space="preserve">พื้นที่เสี่ยงภัยแล้งและ/หรือขาดแคลนน้ำมีจำนวนลดลง </t>
    </r>
  </si>
  <si>
    <r>
      <t xml:space="preserve">โครงการ 2 
</t>
    </r>
    <r>
      <rPr>
        <sz val="16"/>
        <color theme="1"/>
        <rFont val="TH SarabunPSK"/>
        <family val="2"/>
      </rPr>
      <t>การศึกษาและพัฒนารูปแบบการจัดการสวนยางและสวนผลไม้ เพื่อลดผลกระทบจากการระบาดของโรคที่มีความสัมพันธ์กับการเปลี่ยนแปลงของอากาศ (เช่น โรคราขาว เป็นต้น)</t>
    </r>
  </si>
  <si>
    <r>
      <t>ผลกระทบ =</t>
    </r>
    <r>
      <rPr>
        <sz val="16"/>
        <color theme="1"/>
        <rFont val="TH SarabunPSK"/>
        <family val="2"/>
      </rPr>
      <t>ผลกระทบจากการเปลี่ยนแปลงสภาพภูมิอากาศต่อผลผลิตภาคการเกษตรลดลง</t>
    </r>
  </si>
  <si>
    <t xml:space="preserve">ผลผลิต/ผลลัพธ์/ผลกระทบ
</t>
  </si>
  <si>
    <t>ผลผลิต/ผลลัพธ์/ผลกระทบ</t>
  </si>
  <si>
    <t xml:space="preserve">จำนวนผู้ประกอบการท่องเที่ยวที่ได้รับการเสริมสร้างความตระหนักและศักยภาพการรับมือความเสี่ยงและการปรับตัวต่อการเปลี่ยนแปลงสภาพภูมิอากาศ </t>
  </si>
  <si>
    <r>
      <t>ผลลัพธ์ =</t>
    </r>
    <r>
      <rPr>
        <sz val="16"/>
        <color theme="1"/>
        <rFont val="TH SarabunPSK"/>
        <family val="2"/>
      </rPr>
      <t xml:space="preserve">พื้นที่ท่องเที่ยวที่อยู่ในเขตเสี่ยงภัยแล้งมีแหล่งน้ำต้นทุนเพียงพอต่อการอุปโภคบริโภค
</t>
    </r>
  </si>
  <si>
    <r>
      <t>ผลกระทบ =</t>
    </r>
    <r>
      <rPr>
        <sz val="16"/>
        <color theme="1"/>
        <rFont val="TH SarabunPSK"/>
        <family val="2"/>
      </rPr>
      <t>แหล่งท่องเที่ยวมีความเสี่ยงต่อการขาดแคลนน้ำลดลง</t>
    </r>
  </si>
  <si>
    <t>1) สำนักงานป้องกันและบรรเทาสาธารณภัย
2) ท่องเที่ยวและกีฬาจังหวัดสตูล
-3) กรมส่งเสริมการปกครองท้องถิ่น</t>
  </si>
  <si>
    <t>จำนวน1ครั้ง/ปี</t>
  </si>
  <si>
    <t>สตูล</t>
  </si>
  <si>
    <t>สำานักงานเกษตรจังหวัดและสำนักงานเกษตรอำเภอ</t>
  </si>
  <si>
    <t>จำนวน 1 ครั้ง/ปี</t>
  </si>
  <si>
    <t>1) สำนักงานสาธารณสุขจังหวัดสตูล
2) กรมส่งเสริมการปกครองท้องถิ่น</t>
  </si>
  <si>
    <r>
      <t>ผลลัพธ์ =</t>
    </r>
    <r>
      <rPr>
        <sz val="16"/>
        <color theme="1"/>
        <rFont val="TH SarabunPSK"/>
        <family val="2"/>
      </rPr>
      <t xml:space="preserve">นิเวศริมคลองสายหลักได้รับการอนุรักษ์และฟื้นฟู
</t>
    </r>
  </si>
  <si>
    <r>
      <t>ผลกระทบ =</t>
    </r>
    <r>
      <rPr>
        <sz val="16"/>
        <color theme="1"/>
        <rFont val="TH SarabunPSK"/>
        <family val="2"/>
      </rPr>
      <t>พื้นที่เสี่ยงอุทกภัยมีจำนวนลดลง</t>
    </r>
  </si>
  <si>
    <r>
      <t>ผลกระทบ =</t>
    </r>
    <r>
      <rPr>
        <sz val="16"/>
        <color theme="1"/>
        <rFont val="TH SarabunPSK"/>
        <family val="2"/>
      </rPr>
      <t>ชุมชนได้รับผลกระทบจากอุทกภัยลดลง</t>
    </r>
  </si>
  <si>
    <r>
      <t>ผลผลิต =</t>
    </r>
    <r>
      <rPr>
        <sz val="16"/>
        <color theme="1"/>
        <rFont val="TH SarabunPSK"/>
        <family val="2"/>
      </rPr>
      <t xml:space="preserve">ชุมชนและองค์กรปกครองส่วนท้องถิ่นทั้งหมดได้รับการเพิ่มขีดความสามารถการเตรียมความพร้อมรับมืออุทกภัย </t>
    </r>
    <r>
      <rPr>
        <b/>
        <sz val="16"/>
        <color theme="1"/>
        <rFont val="TH SarabunPSK"/>
        <family val="2"/>
      </rPr>
      <t xml:space="preserve">
</t>
    </r>
  </si>
  <si>
    <r>
      <t>ผลผลิต =</t>
    </r>
    <r>
      <rPr>
        <sz val="16"/>
        <color theme="1"/>
        <rFont val="TH SarabunPSK"/>
        <family val="2"/>
      </rPr>
      <t>เครือข่ายชุมชนและเยาวชนทั้งหมดได้รับการเสริมสร้างศักยภาพในการรับมือภัยพิบัติ</t>
    </r>
    <r>
      <rPr>
        <b/>
        <sz val="16"/>
        <color theme="1"/>
        <rFont val="TH SarabunPSK"/>
        <family val="2"/>
      </rPr>
      <t xml:space="preserve">
</t>
    </r>
  </si>
  <si>
    <r>
      <t>ผลลัพธ์ =</t>
    </r>
    <r>
      <rPr>
        <sz val="16"/>
        <color theme="1"/>
        <rFont val="TH SarabunPSK"/>
        <family val="2"/>
      </rPr>
      <t>เครือข่ายชุมชนและเยาวชนมีความรู้ความเข้าใจและสามารถเตรียมการรับมือภัยพิบัติ</t>
    </r>
    <r>
      <rPr>
        <b/>
        <sz val="16"/>
        <color theme="1"/>
        <rFont val="TH SarabunPSK"/>
        <family val="2"/>
      </rPr>
      <t xml:space="preserve">
</t>
    </r>
  </si>
  <si>
    <r>
      <t>ผลลัพธ์ =</t>
    </r>
    <r>
      <rPr>
        <sz val="16"/>
        <color theme="1"/>
        <rFont val="TH SarabunPSK"/>
        <family val="2"/>
      </rPr>
      <t xml:space="preserve">กลุ่มเปราะบางสามารถเตรียมการรับมือกับอุทกภัยได้
</t>
    </r>
  </si>
  <si>
    <t>จำนวนเครือข่ายชุมชนและเยาวชนที่ได้รับการเสริมสร้างศักยภาพในการรับมือภัยพิบัติ</t>
  </si>
  <si>
    <t>1) กรมส่งเสริมการปกครองท้องถิ่น (ฝายสาธารณสุขและสิ่งแวดล้อม 
2) โรงพยาบาลส่งเสริมสุขภาพตำบล (รพต.)
3) งานป้องกันและบรรเทาสาธารณภัย
 สาธารณสุขจังหวัด</t>
  </si>
  <si>
    <t>ตัวชี้วัดระดับผลลัพธ์</t>
  </si>
  <si>
    <t>ตัวชี้วัดระดับผลกระทบ</t>
  </si>
  <si>
    <r>
      <rPr>
        <b/>
        <u/>
        <sz val="16"/>
        <color theme="1"/>
        <rFont val="TH SarabunPSK"/>
        <family val="2"/>
      </rPr>
      <t xml:space="preserve">โครงการที่ 1 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การพัฒนาแหล่งกักเก็บน้ำจืด</t>
    </r>
    <r>
      <rPr>
        <sz val="16"/>
        <color rgb="FFFF0000"/>
        <rFont val="TH SarabunPSK"/>
        <family val="2"/>
      </rPr>
      <t>หรือติดตั้งระบบผลิตน้ำจืดจากน้ำทะเล</t>
    </r>
    <r>
      <rPr>
        <sz val="16"/>
        <rFont val="TH SarabunPSK"/>
        <family val="2"/>
      </rPr>
      <t>สำหรับเป็นแหล่งน้ำต้นทุนเพื่อใช้ในการอุปโภค-บริโภค และ</t>
    </r>
    <r>
      <rPr>
        <sz val="16"/>
        <color rgb="FF00B050"/>
        <rFont val="TH SarabunPSK"/>
        <family val="2"/>
      </rPr>
      <t>การเกษตรในพื้นที่เสี่ยงภัยแล้งและ/หรือขาดแคลนน้ำ เช่น พื้นที่การเกษตรพื้นที่ราบ หรือพื้นที่เกาะ (เกาะหลีเป๊ะ เกาะสาหร่าย เกาะบุโหลน เป็นต้น)</t>
    </r>
  </si>
  <si>
    <t>ร้อยละพื้นทีเสี่ยงภัยแล้งและ/หรือขาดแคลนน้ำที่ได้รับการพัฒนาแหล่งน้ำเพื่อการอุปโภคบริโภคและการเกษตรอย่างเพียงพอ</t>
  </si>
  <si>
    <t>พื้นที่เสี่ยงภัยแล้งและ/หรือขาดแคลนน้ำมีจำนวนลดลง (ไร่)</t>
  </si>
  <si>
    <r>
      <rPr>
        <b/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 การศึกษาและพัฒนารูปแบบการจัดการไม้ผล ไม้ยืนต้นและอื่นๆ เพื่อลดผลกระทบจากการระบาดของโรคที่มีความสัมพันธ์กับการเปลี่ยนแปลงของอากาศ (ความชื้น) (เช่น ใบร่วงชนิดใหม่ในยางพารา โรครากเน่าโคนเน่าในทุเรียน โรคลำต้นเน่าในปาล์มน้ำมัน(Ganoderma boninense))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</si>
  <si>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
ร้อยละผลกระทบจากการเปลี่ยนแปลงสภาพภูมิอากาศต่อผลผลิตภาคการเกษตรลดลง</t>
    </r>
  </si>
  <si>
    <r>
      <rPr>
        <b/>
        <u/>
        <sz val="16"/>
        <color theme="1"/>
        <rFont val="TH SarabunPSK"/>
        <family val="2"/>
      </rPr>
      <t>โครงการ 2</t>
    </r>
    <r>
      <rPr>
        <b/>
        <sz val="16"/>
        <color theme="1"/>
        <rFont val="TH SarabunPSK"/>
        <family val="2"/>
      </rPr>
      <t xml:space="preserve"> 
</t>
    </r>
    <r>
      <rPr>
        <sz val="16"/>
        <color theme="1"/>
        <rFont val="TH SarabunPSK"/>
        <family val="2"/>
      </rPr>
      <t xml:space="preserve">ร้อยละผลกระทบจากการระบาดของโรคในสวนยางและสวนผลไม้ลดลง 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</si>
  <si>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ร้อยละผลกระทบจากการเปลี่ยนแปลงสภาพภูมิอากาศต่อผลผลิตภาคการเกษตรลดลง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</si>
  <si>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
ร้อยละผู้ประกอบการร้านอาหารในชุมชนและแหล่งท่องเที่ยวมีมาตรฐานด้านสุขาภิบาลอาหารและน้ำ</t>
    </r>
  </si>
  <si>
    <r>
      <rPr>
        <b/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 
ร้อยละการเจ็บป่วยและเสียชีวิตของประชากรกลุ่มเสี่ยงจากโรคที่มีความสัมพันธ์กับการเปลี่ยนแปลงอากาศลดลง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</si>
  <si>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
ร้อยละนิเวศริมคลองสายหลักได้รับการอนุรักษ์และฟื้นฟู</t>
    </r>
  </si>
  <si>
    <r>
      <rPr>
        <b/>
        <u/>
        <sz val="16"/>
        <color theme="1"/>
        <rFont val="TH SarabunPSK"/>
        <family val="2"/>
      </rPr>
      <t>โครงการที่ 4</t>
    </r>
    <r>
      <rPr>
        <sz val="16"/>
        <color theme="1"/>
        <rFont val="TH SarabunPSK"/>
        <family val="2"/>
      </rPr>
      <t xml:space="preserve"> 
ร้อยละทรัพยากรธรรมชาติและสิ่งแวดล้อมในท้องถิ่นได้รับการอนุรักษ์และใช้ประโยชน์อย่างยั่งยืน</t>
    </r>
  </si>
  <si>
    <r>
      <rPr>
        <b/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
ร้อยละชุมชนและองค์ปกครองส่วนท้องถิ่นมีความตระหนักและความสามารถในการเตรียมการรับมืออุทกภัย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</si>
  <si>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ร้อยละชุมชนได้รับผลกระทบจากอุทกภัยลดลง</t>
    </r>
  </si>
  <si>
    <r>
      <rPr>
        <b/>
        <u/>
        <sz val="16"/>
        <color theme="1"/>
        <rFont val="TH SarabunPSK"/>
        <family val="2"/>
      </rPr>
      <t>โครงการที่ 3</t>
    </r>
    <r>
      <rPr>
        <sz val="16"/>
        <color theme="1"/>
        <rFont val="TH SarabunPSK"/>
        <family val="2"/>
      </rPr>
      <t xml:space="preserve"> 
ร้อยละเครือข่ายชุมชนและเยาวชนมีความรู้ความเข้าใจและสามารถเตรียมการรับมือภัยพิบัติ</t>
    </r>
  </si>
  <si>
    <r>
      <rPr>
        <b/>
        <u/>
        <sz val="16"/>
        <color theme="1"/>
        <rFont val="TH SarabunPSK"/>
        <family val="2"/>
      </rPr>
      <t>โครงการที่ 4</t>
    </r>
    <r>
      <rPr>
        <sz val="16"/>
        <color theme="1"/>
        <rFont val="TH SarabunPSK"/>
        <family val="2"/>
      </rPr>
      <t xml:space="preserve"> 
ร้อยละกลุ่มเปราะบางสามารถเตรียมการรับมือกับอุทกภัยได้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</si>
  <si>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sz val="16"/>
        <color theme="1"/>
        <rFont val="TH SarabunPSK"/>
        <family val="2"/>
      </rPr>
      <t xml:space="preserve">
ร้อยละชุมชนได้รับผลกระทบจากอุทกภัยลดลง</t>
    </r>
  </si>
  <si>
    <t xml:space="preserve">ร้อยละพื้นที่เสี่ยงภัยแล้งและ/หรือขาดแคลนน้ำมีจำนวนลดลง </t>
  </si>
  <si>
    <r>
      <rPr>
        <b/>
        <u/>
        <sz val="16"/>
        <color rgb="FF00B050"/>
        <rFont val="TH SarabunPSK"/>
        <family val="2"/>
      </rPr>
      <t xml:space="preserve">โครงการที่ 1 </t>
    </r>
    <r>
      <rPr>
        <sz val="16"/>
        <color rgb="FF00B050"/>
        <rFont val="TH SarabunPSK"/>
        <family val="2"/>
      </rPr>
      <t xml:space="preserve">
ร้อยละพื้นที่เสี่ยงภัยแล้งและ/หรือขาดแคลนน้ำมีจำนวนลดลง (ไร่)</t>
    </r>
  </si>
  <si>
    <r>
      <rPr>
        <b/>
        <u/>
        <sz val="16"/>
        <color theme="1"/>
        <rFont val="TH SarabunPSK"/>
        <family val="2"/>
      </rPr>
      <t>โครงการที่ 4</t>
    </r>
    <r>
      <rPr>
        <sz val="16"/>
        <color theme="1"/>
        <rFont val="TH SarabunPSK"/>
        <family val="2"/>
      </rPr>
      <t xml:space="preserve"> 
ร้อยละอาสาสมัครและเครือข่ายด้านสิ่งแวดล้อมมีศักยภาพในการร่วมติดตามเฝ้าระวังสถานภาพ อนุรักษ์และกำกับดูแลการใช้ประโยชน์ทรัพยากรธรรมชาติและสิ่งแวดล้อมในท้องถิ่นได้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</si>
  <si>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u/>
        <sz val="16"/>
        <color theme="1"/>
        <rFont val="TH SarabunPSK"/>
        <family val="2"/>
      </rPr>
      <t xml:space="preserve">
</t>
    </r>
    <r>
      <rPr>
        <sz val="16"/>
        <color rgb="FF00B050"/>
        <rFont val="TH SarabunPSK"/>
        <family val="2"/>
      </rPr>
      <t>โครงการพัฒนา</t>
    </r>
    <r>
      <rPr>
        <sz val="16"/>
        <color theme="1"/>
        <rFont val="TH SarabunPSK"/>
        <family val="2"/>
      </rPr>
      <t xml:space="preserve">แหล่งน้ำเพื่อการอุปโภคบริโภคและการเกษตรในพื้นที่เสี่ยงภัยแล้งและ/หรือขาดแคลนน้ำ 
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</si>
  <si>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
จำนวน</t>
    </r>
    <r>
      <rPr>
        <sz val="16"/>
        <rFont val="TH SarabunPSK"/>
        <family val="2"/>
      </rPr>
      <t>แหล่งน้ำ</t>
    </r>
    <r>
      <rPr>
        <sz val="16"/>
        <color theme="1"/>
        <rFont val="TH SarabunPSK"/>
        <family val="2"/>
      </rPr>
      <t xml:space="preserve">เพื่อการอุปโภคบริโภคและการเกษตรอย่างเพียงพอ
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</si>
  <si>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จำนวนองค์กรผู้ใช้น้ำ องค์กรปกครองส่วนท้องถิ่น ที่ได้รับการพัฒนาศักยภาพเพื่อสนับสนุนการบริหารจัดการอุทกภัยและภัยแล้ง 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</si>
  <si>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องค์กรผู้ใช้น้ำ องค์กรปกครองส่วนท้องถิ่น ที่มีศักยภาพสนับสนุนการบริหารจัดการอุทกภัยและภัยแล้งอย่างมีประสิทธิภาพในระดับท้องถิ่น 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</si>
  <si>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ท้องถิ่นที่ได้รับการเสริมสร้างความตระหนัก และระบบการติดตาม เฝ้าระวังและควบคุมการระบาดของโรคที่มีความสัมพันธ์กับการเปลี่ยนแปลงอากาศในพื้นที่เสี่ยง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</si>
  <si>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
จำนวนมาตรการป้องกันการกัดเซาะตลิ่งหรือฟื้นฟูตลิ่งริมคลองสายหลัก
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</si>
  <si>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>การจัดทำมาตรการป้องกันการกัดเซาะและฟื้นฟูชายฝั่งทะเลอย่างยั่งยืน
(เช่น หาดราไว ตำบลขอนคลาน อำเภอทุ่งหว้า เป็นต้น)</t>
    </r>
  </si>
  <si>
    <r>
      <rPr>
        <b/>
        <u/>
        <sz val="16"/>
        <color theme="1"/>
        <rFont val="TH SarabunPSK"/>
        <family val="2"/>
      </rPr>
      <t>โครงการที่ 2</t>
    </r>
    <r>
      <rPr>
        <b/>
        <sz val="16"/>
        <color theme="1"/>
        <rFont val="TH SarabunPSK"/>
        <family val="2"/>
      </rPr>
      <t xml:space="preserve"> 
จำนวน</t>
    </r>
    <r>
      <rPr>
        <sz val="16"/>
        <color theme="1"/>
        <rFont val="TH SarabunPSK"/>
        <family val="2"/>
      </rPr>
      <t xml:space="preserve">มาตรการป้องกันการกัดเซาะและฟื้นฟูชายฝั่งทะเลที่เหมาะสม
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</si>
  <si>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มาตรการป้องกันการกัดเซาะและฟื้นฟูชายฝั่งทะเลที่เหมาะสม 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</si>
  <si>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sz val="16"/>
        <color theme="1"/>
        <rFont val="TH SarabunPSK"/>
        <family val="2"/>
      </rPr>
      <t xml:space="preserve">
จำนวนอาสาสมัครและเครือข่ายด้านสิ่งแวดล้อมระดับจังหวัดที่ได้รับการพัฒนาศักยภาพ 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</si>
  <si>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โครงการเพิ่มขีดความสามารถของระบบระบายน้ำในพื้นทีประสบอุทกภัยซ้ำซาก 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</si>
  <si>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จำนวนโครงการเพิ่มขีดความสามารถของระบบระบายน้ำในพื้นทีประสบอุทกภัยซ้ำซาก </t>
    </r>
  </si>
  <si>
    <r>
      <rPr>
        <b/>
        <u/>
        <sz val="16"/>
        <color theme="1"/>
        <rFont val="TH SarabunPSK"/>
        <family val="2"/>
      </rPr>
      <t xml:space="preserve">โครงการที่ 4
</t>
    </r>
    <r>
      <rPr>
        <b/>
        <sz val="16"/>
        <color theme="1"/>
        <rFont val="TH SarabunPSK"/>
        <family val="2"/>
      </rPr>
      <t>จำนวน</t>
    </r>
    <r>
      <rPr>
        <sz val="16"/>
        <color theme="1"/>
        <rFont val="TH SarabunPSK"/>
        <family val="2"/>
      </rPr>
      <t xml:space="preserve">ชุมชนในพื้นที่เสี่ยงอุทกภัยที่กลุ่มเปราะบางมีความพร้อมในการรับมือ
</t>
    </r>
  </si>
  <si>
    <t>หน่วยงานที่รับผิดชอบ</t>
  </si>
  <si>
    <t>1) กรมชลประทาน 
2) กรมพัฒนาที่ดิน
3) กรมทรัพยากรน้ำบาดาล
3) กรมทรัพยากรน้ำ
4) กรมส่งเสริมการปกครองท้องถิ่น
5) ประปาส่วนภูมิภาค
6) องค์การบริหารจังหวัดสตูล</t>
  </si>
  <si>
    <r>
      <rPr>
        <b/>
        <u/>
        <sz val="16"/>
        <color rgb="FF00B050"/>
        <rFont val="TH SarabunPSK"/>
        <family val="2"/>
      </rPr>
      <t xml:space="preserve">โครงการที่ 1 </t>
    </r>
    <r>
      <rPr>
        <sz val="16"/>
        <color rgb="FF00B050"/>
        <rFont val="TH SarabunPSK"/>
        <family val="2"/>
      </rPr>
      <t xml:space="preserve">
ร้อยละพื้นที่เสี่ยงภัยแล้งและ/หรือขาดแคลนน้ำที่ได้รับการพัฒนาแหล่งน้ำเพื่อการอุปโภคบริโภคและการเกษตรอย่างเพียงพอ</t>
    </r>
  </si>
  <si>
    <t xml:space="preserve">1) สำนักงานทรัยากรน้ำแห่งชาติ.ภาค4
2) องค์กรผู้ใช้น้ำ
3) กรมส่งเสริมการปกครองท้องถิ่น
4) จังหวัดสตูล (ผู้ว่าราชการจังหวัดสตูล คณะอนุกรรมการทรัพยากรน้ำจังหวัดสตูล )
5) องค์การบริหารจังหวัดสตูล
6) มหาวิทยาลัย 
7) หน่วยงานที่เกี่ยวข้องในการให้องค์ความรู้  </t>
  </si>
  <si>
    <t>1) กรมชลประทาน 
2) กรมพัฒนาที่ดิน
3) กรมทรัพยากรน้ำบาดาล
3) กรมทรัพยากรน้ำ
4) กรมส่งเสริมการปกครองท้องถิ่น
5) ประปาส่วนภูมิภาค
6) องค์การบริหารจังหวัดสตูล
7) กระทรวงเกษตรและสหกรณ์</t>
  </si>
  <si>
    <r>
      <rPr>
        <b/>
        <u/>
        <sz val="16"/>
        <color rgb="FF00B050"/>
        <rFont val="TH SarabunPSK"/>
        <family val="2"/>
      </rPr>
      <t>โครงการที่ 2</t>
    </r>
    <r>
      <rPr>
        <sz val="16"/>
        <color rgb="FF00B050"/>
        <rFont val="TH SarabunPSK"/>
        <family val="2"/>
      </rPr>
      <t xml:space="preserve"> 
ร้อยละพื้นที่เสี่ยงภัยแล้งหรือพื้นที่ขาดแคลนน้ำมีจำนวนลดลง </t>
    </r>
  </si>
  <si>
    <t>1) สำนักงานป้องกันและบรรเทาสาธารณภัยจังหวัดสตูล
2)ท่องเที่ยวและกีฬาจังหวัดสตูล
3) กรมส่งเสริมการปกครองท้องถิ่น</t>
  </si>
  <si>
    <t xml:space="preserve">1) กรมชลประทาน 
2) กรมทรัพยากรน้ำบาดาล
3) กรมทรัพยากรน้ำ
4) กรมส่งเสริมการปกครองท้องถิ่น
5) ประปาส่วนภูมิภาค
6) องค์การบริหารจังหวัดสตูล
</t>
  </si>
  <si>
    <t>หน่วยงที่รับผิดชอบ</t>
  </si>
  <si>
    <t>หน่วยงานรับผิดชอบ</t>
  </si>
  <si>
    <t>1) กรมโยธาธิการและผังเมือง
2) กรมส่งเสริมการปกครองท้องถิ่น</t>
  </si>
  <si>
    <t>ผู้รับผิดชอบ</t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</si>
  <si>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ร้อยละชุมชนได้รับผลกระทบจากอุทกภัยลดลง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</si>
  <si>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ร้อยละพื้นที่เสี่ยงอุทกภัยมีจำนวนลดลง</t>
    </r>
  </si>
  <si>
    <t>1) ชลประทาน
2) สำนักงานป้องกันและบรรเทาสาธารณภัยจังหวัสตูล
3) กรมส่งเสริมการปกครองท้องถิ่น
4) โยธาธิการและผังเมือง</t>
  </si>
  <si>
    <t>1) กรมโยธาธิการและผังเมือง
2) กรมส่งเสริมการปกครองท้องถิ่น
3) กรมทรัพยากรทางทะเลและชายฝั่งที่ 7</t>
  </si>
  <si>
    <t>1) สำนักงานทรัพยากรธรรมชาติและสิ่งแวดล้อมจังหวัดสตูล
2) สำนักงานป้องกันและบรรเทาสาธารณภัย
3) สำนักงานพัฒนาสังคมและความมั่นคงของมนุษย์จังหวัดสตูล</t>
  </si>
  <si>
    <t>1) กรมส่งเสริมการปกครองท้องถิ่น (ฝ่ายสาธารณสุขและสิ่งแวดล้อม รพต. งานป้องกันและบรรเทาสาธารณภัย)
2) สำนักงานสาธารณสุขจังหวัดสตูล
3) สำนักงานป้องกันและบรรเทาสาธารณภัยจังหวัดสตูล
4) สำนักงานพัฒนาสังคมและความมั่นคงของมนุษย์จังหวัดสตูล</t>
  </si>
  <si>
    <t>1) สำนักงานป้องกันและบรรเทาสาธารณภัย
2) กรมส่งเสริมการปกครองท้องถิ่น
3) สำนักงานพัฒนาสังคมและความมั่นคงของมนุษย์จังหวัดสตูล</t>
  </si>
  <si>
    <t xml:space="preserve">1) สทนช.ภาค4
2) จังหวัดสตูล (ผู้ว่า อนุกรรมการจังหวัดสตูล )
3) อบจ.จังหวัดสตูล
3) กรมส่งเสริมปกครองท้องถิ่น
4) มหาวิทยาลัย/จังหวัด
5) หน่วยงานที่เกี่ยวข้องในการองค์ความรู้ </t>
  </si>
  <si>
    <t xml:space="preserve">การเกษตรและความมั่นคงทางอาหาร </t>
  </si>
  <si>
    <t xml:space="preserve">1) เกษตรจังหวัดสตูล
2) สำนักงานการยางจังหวัดสตูล
</t>
  </si>
  <si>
    <t xml:space="preserve">1) เกษตรจังหวัดสตูล
2) สำนักงานประมงจังสตูล
</t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</si>
  <si>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การพัฒนาศักยภาพด้านการรับมือความเสี่ยงและการปรับตัวต่อการเปลี่ยนแปลงสภาพภูมิอากาศให้แก่กลุ่มเกษตรกร (การจัดการน้ำในระดับแปลง การส่งเสริมพันธุ์พืชที่มี   ความทนทานและเหมาะสมกับสภาพพื้นที่ การปรับตัว</t>
    </r>
    <r>
      <rPr>
        <sz val="16"/>
        <color rgb="FFFF0000"/>
        <rFont val="TH SarabunPSK"/>
        <family val="2"/>
      </rPr>
      <t xml:space="preserve">การเลี้ยงสัตว์น้ำ/การปลาในกระชัง </t>
    </r>
    <r>
      <rPr>
        <sz val="16"/>
        <color theme="1"/>
        <rFont val="TH SarabunPSK"/>
        <family val="2"/>
      </rPr>
      <t>เป็นต้น)</t>
    </r>
  </si>
  <si>
    <t>จำนวนแหล่งน้ำเพื่อการอุปโภคบริโภคและการเกษตรอย่างเพียงพอ</t>
  </si>
  <si>
    <t>1) กรมชลประทาน 
2)พัฒนาที่ดิน
3) กรมทรัพยากรน้ำบาดาล
4) กรมทรัพยากรน้ำ
5) กรมส่งเสริมการปกครองท้องถิ่น
6)ประปาส่วนภูมิภาค
7) องค์การบริหารจังหวัดสตูล</t>
  </si>
  <si>
    <t>1) สำรวจข้อมูลพื้นที่เสี่ยงภัยแล้งจากหน่วยงานที่เกี่ยวข้อง
2) ติดตามการดำเนินงานตามแผนโครงการ</t>
  </si>
  <si>
    <r>
      <t xml:space="preserve">โครงการที่ 2
</t>
    </r>
    <r>
      <rPr>
        <sz val="16"/>
        <color rgb="FF00B050"/>
        <rFont val="TH SarabunPSK"/>
        <family val="2"/>
      </rPr>
      <t xml:space="preserve">ร้อยละระบบจัดสรรน้ำและระบบคลองส่งน้ำในพื้นที่เสี่ยงภัยแล้งหรือพื้นที่ขาดแคลนน้ำอุปโภคบริโภคและการเกษตรเข้าถึงแหล่งน้ำได้อย่างทั่วถึง </t>
    </r>
  </si>
  <si>
    <r>
      <rPr>
        <b/>
        <u/>
        <sz val="16"/>
        <color theme="1"/>
        <rFont val="TH SarabunPSK"/>
        <family val="2"/>
      </rPr>
      <t xml:space="preserve">โครงการที่ 2
</t>
    </r>
    <r>
      <rPr>
        <sz val="16"/>
        <color theme="1"/>
        <rFont val="TH SarabunPSK"/>
        <family val="2"/>
      </rPr>
      <t xml:space="preserve">ระบบจัดสรรน้ำและระบบคลองส่งน้ำในพื้นที่เสี่ยงภัยแล้งหรือพื้นที่ขาดแคลนน้ำอุปโภคบริโภคและการเกษตรเข้าถึงแหล่งน้ำได้อย่างทั่วถึง </t>
    </r>
  </si>
  <si>
    <r>
      <rPr>
        <b/>
        <u/>
        <sz val="16"/>
        <color theme="1"/>
        <rFont val="TH SarabunPSK"/>
        <family val="2"/>
      </rPr>
      <t>โครงการที่ 2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
พื้นที่เสี่ยงภัยแล้งและ/หรือพื้นที่ขาดแคลนน้ำมีจำนวนลดลง </t>
    </r>
  </si>
  <si>
    <r>
      <t>ผลผลิต =</t>
    </r>
    <r>
      <rPr>
        <sz val="16"/>
        <color theme="1"/>
        <rFont val="TH SarabunPSK"/>
        <family val="2"/>
      </rPr>
      <t xml:space="preserve">โครงการที่ 2 
การเพิ่มประสิทธิภาพการจัดสรรน้ำ การปรับปรุงระบบคลองส่งน้ำ ใช้ในการอุปโภค-บริโภค และการเกษตรเพื่อเพิ่มการเข้าถึงแหล่งน้ำในพื้นที่เสี่ยงภัยแล้งและ/หรือขาดแคลนน้ำ เช่น พื้นที่การเกษตรพื้นที่ราบ พื้นที่เกาะ </t>
    </r>
    <r>
      <rPr>
        <b/>
        <sz val="16"/>
        <color theme="1"/>
        <rFont val="TH SarabunPSK"/>
        <family val="2"/>
      </rPr>
      <t xml:space="preserve">
</t>
    </r>
  </si>
  <si>
    <r>
      <rPr>
        <b/>
        <u/>
        <sz val="16"/>
        <color theme="1"/>
        <rFont val="TH SarabunPSK"/>
        <family val="2"/>
      </rPr>
      <t>โครงการที่ 2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โครงการเพิ่มประสิทธิภาพการจัดสรรน้ำการปรับปรุงระบบคลองส่งน้ำ อุปโภคบริโภคและการเกษตรในพื้นที่เสี่ยงภัยแล้งหรือพื้นที่ขาดแคลนน้ำ</t>
    </r>
  </si>
  <si>
    <r>
      <rPr>
        <b/>
        <u/>
        <sz val="16"/>
        <color theme="1"/>
        <rFont val="TH SarabunPSK"/>
        <family val="2"/>
      </rPr>
      <t xml:space="preserve">โครงการที่ 2 
</t>
    </r>
    <r>
      <rPr>
        <sz val="16"/>
        <color theme="1"/>
        <rFont val="TH SarabunPSK"/>
        <family val="2"/>
      </rPr>
      <t>จำนวนโครงการเพิ่มประสิทธิภาพการจัดสรรน้ำและการปรับปรุงระบบคลองส่งน้ำ อุปโภคบริโภคและการเกษตรในพื้นที่เสี่ยงภัยแล้งหรือพื้นที่ขาดแคลนน้ำ</t>
    </r>
    <r>
      <rPr>
        <b/>
        <u/>
        <sz val="16"/>
        <color theme="1"/>
        <rFont val="TH SarabunPSK"/>
        <family val="2"/>
      </rPr>
      <t xml:space="preserve">
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</si>
  <si>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ร้อยละองค์กรผู้ใช้น้ำ องค์กรปกครองส่วนท้องถิ่น มีส่วนร่วมในการบริหารจัดการน้ำเพื่อรับมืออุทกภัยและภัยแล้งได้อย่างมีประสิทธิภาพ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</si>
  <si>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ชุมชน องค์กรผู้ใช้น้ำ องค์กรปกครองส่วนท้องถิ่นมีส่วนร่วมในการบริหารจัดการน้ำเพื่อรับมืออุทกภัยและภัยแล้งได้อย่างมีประสิทธิภาพ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</si>
  <si>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ร้อยละผลกระทบของพื้นที่เสี่ยงอุทกภัยและภัยแล้งลดลง</t>
    </r>
  </si>
  <si>
    <r>
      <rPr>
        <b/>
        <u/>
        <sz val="16"/>
        <color theme="1"/>
        <rFont val="TH SarabunPSK"/>
        <family val="2"/>
      </rPr>
      <t>โครงการที่ 3</t>
    </r>
    <r>
      <rPr>
        <sz val="16"/>
        <color theme="1"/>
        <rFont val="TH SarabunPSK"/>
        <family val="2"/>
      </rPr>
      <t xml:space="preserve"> 
ผลกระทบต่อพื้นที่เสี่ยงอุทกภัยและภัยแล้งลดลง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</si>
  <si>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การยกระดับศักยภาพองค์กรผู้ใช้น้ำ องค์กรปกครองส่วนท้องถิ่นเพื่อสนับสนุนการบริหารจัดการอุทกภัยและภัยแล้งอย่างมีประสิทธิภาพ</t>
    </r>
  </si>
  <si>
    <t xml:space="preserve">จำนวนโครงการเพิ่มประสิทธิภาพการจัดสรรน้ำและการปรับปรุงระบบคลองส่งน้ำ  อุปโภคบริโภคและการเกษตรในพื้นที่เสี่ยงภัยแล้งหรือพื้นที่ขาดแคลนน้ำ  </t>
  </si>
  <si>
    <t xml:space="preserve">ร้อยละระบบจัดสรรน้ำและระบบคลองส่งน้ำในพื้นที่เสี่ยงภัยแล้งหรือพื้นที่ขาดแคลนน้ำอุปโภคบริโภคและการเกษตรเข้าถึงแหล่งน้ำได้อย่างทั่วถึง </t>
  </si>
  <si>
    <r>
      <t xml:space="preserve">ผลลัพธ์ = 
</t>
    </r>
    <r>
      <rPr>
        <sz val="16"/>
        <color theme="1"/>
        <rFont val="TH SarabunPSK"/>
        <family val="2"/>
      </rPr>
      <t xml:space="preserve">ระบบจัดสรรน้ำและระบบคลองส่งน้ำในพื้นที่เสี่ยงภัยแล้งหรือพื้นที่ขาดแคลนน้ำอุปโภคบริโภคและการเกษตรเข้าถึงแหล่งน้ำได้อย่างทั่วถึง </t>
    </r>
  </si>
  <si>
    <r>
      <t xml:space="preserve">ผลผลิต = </t>
    </r>
    <r>
      <rPr>
        <sz val="16"/>
        <color theme="1"/>
        <rFont val="TH SarabunPSK"/>
        <family val="2"/>
      </rPr>
      <t xml:space="preserve">องค์กรผู้ใช้น้ำ องค์กรปกครองส่วนท้องถิ่น ที่มีศักยภาพสนับสนุนการบริหารจัดการอุทกภัยและภัยแล้งอย่างมีประสิทธิภาพในระดับท้องถิ่น </t>
    </r>
  </si>
  <si>
    <r>
      <t>ผลลัพธ์ =</t>
    </r>
    <r>
      <rPr>
        <sz val="16"/>
        <color theme="1"/>
        <rFont val="TH SarabunPSK"/>
        <family val="2"/>
      </rPr>
      <t>ชุมชน องค์กรผู้ใช้น้ำ องค์กรปกครองส่วนท้องถิ่นมีส่วนร่วมในการบริหารจัดการน้ำเพื่อรับมืออุทกภัยและภัยแล้งได้อย่างมีประสิทธิภาพ</t>
    </r>
    <r>
      <rPr>
        <b/>
        <sz val="16"/>
        <color theme="1"/>
        <rFont val="TH SarabunPSK"/>
        <family val="2"/>
      </rPr>
      <t xml:space="preserve">
</t>
    </r>
  </si>
  <si>
    <r>
      <t>ผลกระทบ =</t>
    </r>
    <r>
      <rPr>
        <sz val="16"/>
        <color theme="1"/>
        <rFont val="TH SarabunPSK"/>
        <family val="2"/>
      </rPr>
      <t>ผลกระทบต่อพื้นที่เสี่ยงอุทกภัยและภัยแล้งลดลง</t>
    </r>
  </si>
  <si>
    <t>จำนวนองค์กรผู้ใช้น้ำ องค์กรปกครองส่วนท้องถิ่น ที่ได้รับการพัฒนาศักยภาพเพื่อสนับสนุนการบริหารจัดการอุทกภัยและภัยแล้ง</t>
  </si>
  <si>
    <t>ร้อยละองค์กรผู้ใช้น้ำ องค์กรปกครองส่วนท้องถิ่น มีส่วนร่วมในการบริหารจัดการน้ำเพื่อรับมืออุทกภัยและภัยแล้งได้อย่างมีประสิทธิภาพ</t>
  </si>
  <si>
    <t>ร้อยละผลกระทบของพื้นที่เสี่ยงอุทกภัยและภัยแล้งลดลง</t>
  </si>
  <si>
    <t>1) ติดตามเวทีอบรมศักยภาพ
2) รายงานติดตามผลประจำปี</t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</si>
  <si>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u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
จำนวนกลุ่มเกษตรกรในพื้นที่เสี่ยงอุทกภัยและภัยแล้งที่ได้รับการพัฒนาศักยภาพด้านการรับมือความเสี่ยงและการปรับตัวต่อการเปลี่ยนแปลงสภาพภูมิอากาศ
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</si>
  <si>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
ร้อยละกลุ่มเกษตรกรในพื้นที่เสี่ยงอุทกภัยและภัยแล้งมีความสามารถรับมือและปรับตัวต่อการเปลี่ยนแปลงสภาพภูมิอากาศ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</si>
  <si>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โครงการพัฒนารูปแบบการจัดการสวนยางและสวนผลไม้ที่สามารถลดผลกระทบจากการระบาดของโรคที่สัมพันธ์กับการเปลี่ยนแปลงของอากาศ 
</t>
    </r>
  </si>
  <si>
    <t>จำนวนกลุ่มเกษตรกรในพื้นที่เสี่ยงอุทกภัยและภัยแล้งที่ได้รับการพัฒนาศักยภาพด้านการรับมือความเสี่ยงและการปรับตัวต่อ</t>
  </si>
  <si>
    <t>ร้อยละกลุ่มเกษตรกรในพื้นที่เสี่ยงอุทกภัยและภัยแล้งมีความสามารถรับมือและปรับตัวต่อการเปลี่ยนแปลงสภาพภูมิอากาศ</t>
  </si>
  <si>
    <t>ร้อยละผลกระทบจากการเปลี่ยนแปลงสภาพภูมิอากาศต่อผลผลิตภาคการเกษตรลดลง</t>
  </si>
  <si>
    <t>1) สำนักงานป้องกันและบรรเทาสาธารณภัย จังหวัดสตูล
2) สำานักงานเกษตรจังหวัดและสำนักงานเกษตรอำเภอ จังหวัดสตูล</t>
  </si>
  <si>
    <t>โครงการ 1 
การพัฒนาศักยภาพด้านการรับมือความเสี่ยงและการปรับตัวต่อการเปลี่ยนแปลงสภาพภูมิอากาศให้แก่กลุ่มเกษตรกร (การจัดการน้ำในระดับแปลง การส่งเสริมพันธุ์พืชที่มี   
ความทนทานและเหมาะสมกับสภาพพื้นที่ เป็นต้น)</t>
  </si>
  <si>
    <t xml:space="preserve">ผลผลิต =กลุ่มเกษตรกรในพื้นที่เสี่ยงอุทกภัยและภัยแล้งมีศักยภาพในการรับมือและปรับตัวต่อการเปลี่ยนแปลงสภาพภูมิอากาศ
</t>
  </si>
  <si>
    <t xml:space="preserve">1) สำนักงานป้องกันและบรรเทาสาธารณภัย จังหวัดสตูล
2) สำานักงานเกษตรจังหวัดสตูลและสำนักงานเกษตรอำเภอ จังหวัดสตูล
</t>
  </si>
  <si>
    <t>1) สำรวจพื้นที่เสี่ยงภัยพื้นที่เสี่ยงซ้ำซาก
2) สำรวจเกษตรกรที่อยู่พื้นที่เสี่ยงภัยแล้งซ้ำซากจังหวัดสตูล
3) สัมภาษณ์จำนวนเกษตรกรที่เข้าร่วมอบรมที่อยู่ในพื้นที่เสี่ยงภัยในพื้นที่ซ้ำซาก
4)  ติดตามรายงานการดำเนินงานประจำปี</t>
  </si>
  <si>
    <t xml:space="preserve">ผลลัพธ์ =เกษตรกรในพื้นที่เสี่ยงอุทกภัยและภัยแล้งมีความสามารถรับมือและปรับตัวต่อการเปลี่ยนแปลงสภาพภูมิอากาศ
</t>
  </si>
  <si>
    <t>ผลกระทบ =ผลกระทบจากการเปลี่ยนแปลงสภาพภูมิอากาศต่อผลผลิตภาคการเกษตรลดลง</t>
  </si>
  <si>
    <r>
      <t xml:space="preserve">ผลผลิต = </t>
    </r>
    <r>
      <rPr>
        <sz val="16"/>
        <color theme="1"/>
        <rFont val="TH SarabunPSK"/>
        <family val="2"/>
      </rPr>
      <t xml:space="preserve">โครงการพัฒนารูปแบบการจัดการสวนยางและสวนผลไม้ที่สามารถลดผลกระทบจากการระบาดของโรคที่สัมพันธ์กับการเปลี่ยนแปลงของอากาศ </t>
    </r>
    <r>
      <rPr>
        <b/>
        <sz val="16"/>
        <color theme="1"/>
        <rFont val="TH SarabunPSK"/>
        <family val="2"/>
      </rPr>
      <t xml:space="preserve">
</t>
    </r>
  </si>
  <si>
    <t xml:space="preserve">จำนวนโครงการพัฒนารูปแบบการจัดการสวนยางและสวนผลไม้ เพื่อลดผลกระทบจากการระบาดของโรคที่สัมพันธ์กับการเปลี่ยนแปลงของอากาศ  </t>
  </si>
  <si>
    <r>
      <t>ผลลัพธ์ =</t>
    </r>
    <r>
      <rPr>
        <sz val="16"/>
        <color theme="1"/>
        <rFont val="TH SarabunPSK"/>
        <family val="2"/>
      </rPr>
      <t>ผลกระทบจากการระบาดของโรคในสวนยางและสวนผลไม้ลดลง</t>
    </r>
    <r>
      <rPr>
        <b/>
        <sz val="16"/>
        <color theme="1"/>
        <rFont val="TH SarabunPSK"/>
        <family val="2"/>
      </rPr>
      <t xml:space="preserve"> </t>
    </r>
  </si>
  <si>
    <t xml:space="preserve">ร้อยละผลกระทบจากการระบาดของโรคในสวนยางและสวนผลไม้ลดลง </t>
  </si>
  <si>
    <t>2) สำานักงานเกษตรจังหวัดสตูลและสำนักงานเกษตรอำเภอ จังหวัดสตูล</t>
  </si>
  <si>
    <t>1) สำานักงานเกษตรจังหวัดสตูลและสำนักงานเกษตรอำเภอ จังหวัดสตูล</t>
  </si>
  <si>
    <t>1) สำานักงานเกษตรจังหวดัและสำนักงานเกษตรอำเภอ จังหวัดสตูล
2) สำนักงานการยางแห่งประเทศไทยจังหวัดสตูล</t>
  </si>
  <si>
    <t>1) สำรวจพื้นที่เกษตรที่มีการระบาดของโรค
2) ติดตามแผนปฏิบัติการโครงการ
3) ติดตามรายงานการดำเนินงานโครงการประจำปี</t>
  </si>
  <si>
    <t>1) สำานักงานเกษตรจังหวดัและสำนักงานเกษตรอำเภอ จังหวัดสตูล</t>
  </si>
  <si>
    <r>
      <rPr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
จำนวนแหล่งน้ำเพื่อการอุปโภค-บริโภคในพื้นที่ท่องเที่ยวในเขตเสี่ยงภัยแล้ง
</t>
    </r>
  </si>
  <si>
    <r>
      <rPr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
พื้นที่ท่องเที่ยวที่อยู่ในเขตเสี่ยงภัยแล้งมีแหล่งน้ำต้นทุนเพียงพอต่อการอุปโภคบริโภค</t>
    </r>
  </si>
  <si>
    <r>
      <rPr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ร้อยละแหล่งท่องเที่ยวมีความเสี่ยงต่อการขาดแคลนน้ำลดลง</t>
    </r>
  </si>
  <si>
    <r>
      <rPr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แหล่งท่องเที่ยวมีความเสี่ยงต่อการขาดแคลนน้ำลดลง</t>
    </r>
  </si>
  <si>
    <r>
      <rPr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
จำนวนผู้ประกอบการท่องเที่ยวที่ได้รับการเสริมสร้างความตระหนักและศักยภาพการรับมือความเสี่ยงและการปรับตัวต่อการเปลี่ยนแปลงสภาพภูมิอากาศ 
</t>
    </r>
  </si>
  <si>
    <r>
      <rPr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
ผู้ประกอบการท่องเที่ยวได้รับการเสริมสร้างความตระหนักและศักยภาพการรับมือความเสี่ยงและการปรับตัวต่อการเปลี่ยนแปลงสภาพภูมิอากาศ  จำนวน 4 อำเภอ อำเภอละงู อำเภอท่าแพ อำเภอควนกาหลง
อำเภอเมือง จังหวัดสตูล</t>
    </r>
  </si>
  <si>
    <r>
      <rPr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 
ร้อยละผู้ประกอบการท่องเที่ยวมีความตระหนักต่อความเสี่ยงภัยและมีความสามารถในการปรับตัวต่อการเปลี่ยนแปลงสภาพภูมิอากาศ </t>
    </r>
  </si>
  <si>
    <r>
      <rPr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
ผู้ประกอบการท่องเที่ยวมีความตระหนักต่อความเสี่ยงภัยและมีความสามารถในการปรับตัวต่อการเปลี่ยนแปลงสภาพภูมิอากาศ </t>
    </r>
  </si>
  <si>
    <r>
      <rPr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ร้อยละความเสี่ยงต่อการสูญเสียชีวิตและทรัพย์สินของนักท่องเที่ยวและผู้ประกอบการท่องเที่ยวจากภัยธรรมชาติลดลง</t>
    </r>
  </si>
  <si>
    <r>
      <rPr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
ความเสี่ยงต่อการสูญเสียชีวิตและทรัพย์สินของนักท่องเที่ยวและผู้ประกอบการท่องเที่ยวจากภัยธรรมชาติลดลง</t>
    </r>
  </si>
  <si>
    <r>
      <rPr>
        <u/>
        <sz val="16"/>
        <color theme="1"/>
        <rFont val="TH SarabunPSK"/>
        <family val="2"/>
      </rPr>
      <t xml:space="preserve">โครงการ 1 </t>
    </r>
    <r>
      <rPr>
        <sz val="16"/>
        <color theme="1"/>
        <rFont val="TH SarabunPSK"/>
        <family val="2"/>
      </rPr>
      <t xml:space="preserve">
ร้อยละแหล่งน้ำเพื่อการอุปโภค-บริโภคในพื้นที่ท่องเที่ยวที่อยู่ในเขตเสี่ยงภัยแล้งมีแหล่งน้ำต้นทุนเพียงพอ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</si>
  <si>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โครงการพัฒนาแหล่งน้ำเพื่อการอุปโภค-บริโภคในแหล่งท่องเที่ยวสำคัญบนเกาะ พื้นที่ชายฝั่งและพื้นที่บนบก</t>
    </r>
  </si>
  <si>
    <r>
      <rPr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โครงการพัฒนาแหล่งน้ำเพื่อการอุปโภคบริโภคในพื้นที่ท่องเที่ยวที่เสี่ยงภัยแล้ง จำนวน 4 อำเภอ 
 อำเภอละงู อำเภอท่าแพ อำเภอควนกาหลง
อำเภอเมือง จังหวัดสตูล</t>
    </r>
  </si>
  <si>
    <r>
      <t>ผลผลิต =</t>
    </r>
    <r>
      <rPr>
        <sz val="16"/>
        <color theme="1"/>
        <rFont val="TH SarabunPSK"/>
        <family val="2"/>
      </rPr>
      <t>โครงการพัฒนาแหล่งน้ำเพื่อการอุปโภคบริโภคในพื้นที่ท่องเที่ยวที่เสี่ยงภัยแล้ง จำนวน 4 อำเภอ 
 อำเภอละงู อำเภอท่าแพ อำเภอควนกาหลง อำเภอเมือง จังหวัดสตูล</t>
    </r>
  </si>
  <si>
    <t>จำนวนแหล่งน้ำเพื่อการอุปโภค-บริโภคในพื้นที่ท่องเที่ยวในเขตเสี่ยงภัยแล้ง</t>
  </si>
  <si>
    <t>1) กรมชลประทาน 
2) กรมทรัพยากรน้ำบาดาล
3) กรมทรัพยากรน้ำ
4) กรมส่งเสริมการปกครองท้องถิ่น
5) ประปาส่วนภูมิภาค
6) องค์การบริหารจังหวัดสตูล</t>
  </si>
  <si>
    <t>1) สำรวจพื้นที่ภัยแล้งสำหรับพื้นที่ขาดแคลนน้ำอุปโภค บริโภคในพื้นที่การท่องเที่ยว
2) ติดตามรายงานการดำเนินงานโครงการพัฒนาแหล่งน้ำประจำปี</t>
  </si>
  <si>
    <t>ร้อยละแหล่งน้ำเพื่อการอุปโภค-บริโภคในพื้นที่ท่องเที่ยวที่อยู่ในเขตเสี่ยงภัยแล้งมีแหล่งน้ำต้นทุนเพียงพอ</t>
  </si>
  <si>
    <t>ร้อยละแหล่งท่องเที่ยวมีความเสี่ยงต่อการขาดแคลนน้ำลดลง</t>
  </si>
  <si>
    <r>
      <t xml:space="preserve">โครงการ 1 </t>
    </r>
    <r>
      <rPr>
        <sz val="16"/>
        <color theme="1"/>
        <rFont val="TH SarabunPSK"/>
        <family val="2"/>
      </rPr>
      <t>โครงการพัฒนาแหล่งน้ำเพื่อการอุปโภค-บริโภคในแหล่งท่องเที่ยวสำคัญบนเกาะ พื้นที่ชายฝั่งและพื้นที่บนบก</t>
    </r>
  </si>
  <si>
    <t>จำนวน 1 ครั้งต่อปี</t>
  </si>
  <si>
    <t>โครงการ 2 
การเสริมสร้างความตระหนักและศักยภาพการรับมือความเสี่ยงและการปรับตัวต่อการเปลี่ยนแปลงสภาพภูมิอากาศให้แก่ผู้ประกอบการการท่องเที่ยว (เช่น การเสริมสร้างความ</t>
  </si>
  <si>
    <t xml:space="preserve">ร้อยละผู้ประกอบการท่องเที่ยวมีความตระหนักต่อความเสี่ยงภัยและมีความสามารถในการปรับตัวต่อการเปลี่ยนแปลงสภาพภูมิอากาศ </t>
  </si>
  <si>
    <r>
      <t>ผลลัพธ์ =</t>
    </r>
    <r>
      <rPr>
        <sz val="16"/>
        <color theme="1"/>
        <rFont val="TH SarabunPSK"/>
        <family val="2"/>
      </rPr>
      <t xml:space="preserve">ผู้ประกอบการท่องเที่ยวมีความตระหนักต่อความเสี่ยงภัยและมีความสามารถในการปรับตัวต่อการเปลี่ยนแปลงสภาพภูมิอากาศ </t>
    </r>
    <r>
      <rPr>
        <b/>
        <sz val="16"/>
        <color theme="1"/>
        <rFont val="TH SarabunPSK"/>
        <family val="2"/>
      </rPr>
      <t xml:space="preserve"> </t>
    </r>
  </si>
  <si>
    <r>
      <t>ผลกระทบ =</t>
    </r>
    <r>
      <rPr>
        <sz val="16"/>
        <color theme="1"/>
        <rFont val="TH SarabunPSK"/>
        <family val="2"/>
      </rPr>
      <t>ความเสี่ยงต่อการสูญเสียชีวิตและทรัพย์สินของนักท่องเที่ยวและผู้ประกอบการท่องเที่ยวจากภัย</t>
    </r>
  </si>
  <si>
    <t>ร้อยละความเสี่ยงต่อการสูญเสียชีวิตและทรัพย์สินของนักท่องเที่ยวและผู้ประกอบการท่องเที่ยวจากภัยธรรมชาติลดลง</t>
  </si>
  <si>
    <t>1) สำนักงานป้องกันและบรรเทาสาธารณภัยจังหวัดสตูล
2) สำนักงานท่องเที่ยวและกีฬาจังหวัดสตูล
3) กรมส่งเสริมการปกครองท้องถิ่น</t>
  </si>
  <si>
    <r>
      <t>ผลผลิต =</t>
    </r>
    <r>
      <rPr>
        <sz val="16"/>
        <color theme="1"/>
        <rFont val="TH SarabunPSK"/>
        <family val="2"/>
      </rPr>
      <t>ผู้ประกอบการท่องเที่ยวได้รับการเสริมสร้างความตระหนักและศักยภาพการรับมือความเสี่ยงและการปรับตัวต่อการเปลี่ยนแปลงสภาพภูมิอากาศ  จำนวน 4 อำเภอ อำเภอละงู อำเภอท่าแพ อำเภอควนกาหลง</t>
    </r>
    <r>
      <rPr>
        <b/>
        <sz val="16"/>
        <color theme="1"/>
        <rFont val="TH SarabunPSK"/>
        <family val="2"/>
      </rPr>
      <t xml:space="preserve">
</t>
    </r>
  </si>
  <si>
    <t>จำนวน 2 ครั้งต่อปี</t>
  </si>
  <si>
    <t xml:space="preserve">1) มีการวัดและประเมินผลผู้เข้าอบรมก่อน-หลัง
2) ติดตามรายงานการดำเนินงานของผู้ประกอบการแต่ละอำเภอ
3) ถอดบทเรียนผู้ประกอบการการท่องเที่ยวที่มีความตระหนักต่อความเสี่ยงภัยและมีความสามารถในการปรับตัวต่อการเปลี่ยนแปลงสภาพภูมิอากาศ  </t>
  </si>
  <si>
    <t xml:space="preserve">1) สำนักงานสาธารณสุขจังหวัดสตูล
2) กรมส่งเสริมการปกครองท้องถิ่น
</t>
  </si>
  <si>
    <t>ร้อยละผู้ประกอบการร้านอาหารในชุมชนและแหล่งท่องเที่ยวมีมาตรฐานด้านสุขาภิบาลอาหารและน้ำ</t>
  </si>
  <si>
    <t xml:space="preserve">จำนวนผู้ประกอบการร้านอาหารในชุมชนและแหล่งท่องเที่ยวที่ได้รับการเพิ่มศักยภาพด้านการจัดการมาตรฐานสุขาภิบาลอาหารและน้ำ </t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</si>
  <si>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จำนวนท้องถิ่นที่ได้รับการเสริมสร้างความตระหนัก และ การเพิ่มประสิทธิภาพของระบบการติดตามและการควบคุมการระบาดของโรคที่มีความสัมพันธ์กับการเปลี่ยนแปลงของอากาศ
</t>
    </r>
    <r>
      <rPr>
        <b/>
        <sz val="16"/>
        <color theme="4"/>
        <rFont val="TH SarabunPSK"/>
        <family val="2"/>
      </rPr>
      <t xml:space="preserve">
</t>
    </r>
  </si>
  <si>
    <t>ร้อยละการเจ็บป่วยและเสียชีวิตของประชากรกลุ่มเสี่ยงจากโรคติดต่อที่มากับน้ำลดลง</t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</si>
  <si>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
ร้อยละการเจ็บป่วยและเสียชีวิตของประชากรกลุ่มเสี่ยงจากโรคติดต่อที่มากับน้ำลดลง</t>
    </r>
  </si>
  <si>
    <r>
      <t xml:space="preserve">โครงการที่ 1 
</t>
    </r>
    <r>
      <rPr>
        <sz val="16"/>
        <rFont val="TH SarabunPSK"/>
        <family val="2"/>
      </rPr>
      <t>การเจ็บป่วยและเสียชีวิตของประชากรกลุ่มเสี่ยงจากโรคติดต่อที่มากับน้ำลดลง</t>
    </r>
  </si>
  <si>
    <t>1) สำรวจข้อมูลผู้ประกอบการร้านอาหารในชุมชนที่อยู่ในพื้นที่ท่องเที่ยว
2) เก็บข้อมูลจากการเข้าอบรมของผู้ประกอบการร้านอาหารจากการเข้าร่วมอบรม
3) ติดตามรายงานการดำเนินงานประจำปี</t>
  </si>
  <si>
    <t xml:space="preserve">
จำนวนท้องถิ่นที่ได้รับการเสริมสร้างความตระหนัก และ การเพิ่มประสิทธิภาพของระบบการติดตามและการควบคุมการระบาดของโรคที่มีความสัมพันธ์กับการเปลี่ยนแปลงของอากาศ</t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</si>
  <si>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ท้องถิ่นไม่เกิดการระบาดของโรคที่มีความสัมพันธ์กับการเปลี่ยนแปลงอากาศในพื้นที่เสี่ยง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</si>
  <si>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ร้อยละของท้องถิ่นที่ไม่เกิดการระบาดของโรคที่มีความสัมพันธ์กับการเปลี่ยนแปลงอากาศในพื้นที่เสี่ยง</t>
    </r>
  </si>
  <si>
    <t>ร้อยละของท้องถิ่นที่ไม่เกิดการระบาดของโรคที่มีความสัมพันธ์กับการเปลี่ยนแปลงอากาศในพื้นที่เสี่ยง</t>
  </si>
  <si>
    <t>ร้อยละการเจ็บป่วยและเสียชีวิตของประชากรกลุ่มเสี่ยงจากโรคที่มีความสัมพันธ์กับการเปลี่ยนแปลงอากาศลดลง</t>
  </si>
  <si>
    <t>1) สำรวจข้อมูลพื้นที่เสี่ยงที่มีการระบาดของโรคที่มีความสัมพันธ์จากการเปลี่ยนแปลงอากาศ
2) ติดตามจากรายงานการดำเนินงานประจำปี</t>
  </si>
  <si>
    <r>
      <rPr>
        <b/>
        <u/>
        <sz val="16"/>
        <color theme="1"/>
        <rFont val="TH SarabunPSK"/>
        <family val="2"/>
      </rPr>
      <t>โครงการที่ 2</t>
    </r>
    <r>
      <rPr>
        <sz val="16"/>
        <color theme="1"/>
        <rFont val="TH SarabunPSK"/>
        <family val="2"/>
      </rPr>
      <t xml:space="preserve"> 
ร้อยละนิเวศชายฝั่งทะเลที่สำคัญได้รับการอนุรักษ์และฟื้นฟู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</si>
  <si>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ร้อยละนิเวศริมคลองธรรมชาติสายหลักมีผลกระทบจากการกัดเซาะตลิ่งลดลง</t>
    </r>
  </si>
  <si>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
นิเวศริมคลองธรรมชาติสายหลักมีผลกระทบจากการกัดเซาะตลิ่งลดลง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</si>
  <si>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นิเวศชายฝั่งทะเลมีผลกระทบจากการกัดเซาะชายฝั่งลดลง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</si>
  <si>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sz val="16"/>
        <color theme="1"/>
        <rFont val="TH SarabunPSK"/>
        <family val="2"/>
      </rPr>
      <t xml:space="preserve">
ร้อยละนิเวศชายฝั่งทะเลมีผลกระทบจากการกัดเซาะชายฝั่งลดลง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</si>
  <si>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จำนวนโครงการอนุรักษ์พันธุกรรมพันธุ์พืช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
</t>
    </r>
  </si>
  <si>
    <r>
      <rPr>
        <b/>
        <u/>
        <sz val="16"/>
        <color theme="1"/>
        <rFont val="TH SarabunPSK"/>
        <family val="2"/>
      </rPr>
      <t xml:space="preserve">โครงการที่ 3 </t>
    </r>
    <r>
      <rPr>
        <sz val="16"/>
        <color theme="1"/>
        <rFont val="TH SarabunPSK"/>
        <family val="2"/>
      </rPr>
      <t xml:space="preserve">
โครงการอนุรักษ์พันธุกรรมพันธุ์พืช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</t>
    </r>
  </si>
  <si>
    <r>
      <rPr>
        <b/>
        <sz val="16"/>
        <color theme="1"/>
        <rFont val="TH SarabunPSK"/>
        <family val="2"/>
      </rPr>
      <t>โครงการที่ 3</t>
    </r>
    <r>
      <rPr>
        <sz val="16"/>
        <color theme="1"/>
        <rFont val="TH SarabunPSK"/>
        <family val="2"/>
      </rPr>
      <t xml:space="preserve"> 
ร้อยละฐานข้อมูลพันธุกรรมพันธุ์พืช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พื้นที่ป่าชายเลนที่ได้รับการรวบรวมและอนุรักษ์</t>
    </r>
  </si>
  <si>
    <r>
      <rPr>
        <b/>
        <u/>
        <sz val="16"/>
        <color theme="1"/>
        <rFont val="TH SarabunPSK"/>
        <family val="2"/>
      </rPr>
      <t>โครงการที่ 3</t>
    </r>
    <r>
      <rPr>
        <sz val="16"/>
        <color theme="1"/>
        <rFont val="TH SarabunPSK"/>
        <family val="2"/>
      </rPr>
      <t xml:space="preserve">
ฐานข้อมูลพันธุกรรมพันธุ์พืช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พื้นที่ป่าชายเลนที่ได้รับการรวบรวมและอนุรักษ์</t>
    </r>
  </si>
  <si>
    <r>
      <rPr>
        <b/>
        <u/>
        <sz val="16"/>
        <color theme="1"/>
        <rFont val="TH SarabunPSK"/>
        <family val="2"/>
      </rPr>
      <t xml:space="preserve">โครงการที่ 3 
</t>
    </r>
    <r>
      <rPr>
        <sz val="16"/>
        <color theme="1"/>
        <rFont val="TH SarabunPSK"/>
        <family val="2"/>
      </rPr>
      <t>ร้อยละพันธุกรรมพันธุ์พืช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พื้นที่ป่าชายเลนมีความอุดมสมบูรณ์และลดการสูญพันธ์</t>
    </r>
  </si>
  <si>
    <r>
      <t xml:space="preserve">โครงการที่ 3
</t>
    </r>
    <r>
      <rPr>
        <sz val="16"/>
        <color theme="1"/>
        <rFont val="TH SarabunPSK"/>
        <family val="2"/>
      </rPr>
      <t>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พื้นที่ป่าชายเลนมีความอุดมสมบูรณ์และลดการสูญพันธ์</t>
    </r>
  </si>
  <si>
    <t>1) สำนักงานทรัพยากรธรรมชาติและสิ่งแวดล้อมจังหวัดสตูล
2) กรมป่าไม้
3) กรมอุทยานแห่งชาติ (จังหวัดสตูล)
4) สำนักงานประมงจังหวัดสตูล</t>
  </si>
  <si>
    <t>1)สำนักงานทรัพยากรธรรมชาติและสิ่งแวดล้อมจำหวัดสตูล             
2)กรมทรัพยากรทางทะเลและชายฝั่งที่ 7
3)กรมส่งเสริมการปกครองท้องถิ่น</t>
  </si>
  <si>
    <t>จำนวนมาตรการป้องกันการกัดเซาะตลิ่งหรือฟื้นฟูตลิ่งริมคลองสายหลัก</t>
  </si>
  <si>
    <r>
      <rPr>
        <b/>
        <sz val="16"/>
        <color theme="1"/>
        <rFont val="TH SarabunPSK"/>
        <family val="2"/>
      </rPr>
      <t>โครงการ 1</t>
    </r>
    <r>
      <rPr>
        <sz val="16"/>
        <color theme="1"/>
        <rFont val="TH SarabunPSK"/>
        <family val="2"/>
      </rPr>
      <t xml:space="preserve">
การจัดทำโครงสร้างอ่อน และ/หรือ ปรับปรุงภูมิทัศน์ตามแนวลำคลองเพื่อป้องกันการกัดเซาะตลิ่งหรือฟื้นฟูตลิ่งริมคลองสายหลัก (พื้นที่คลองละงู คลองดุสน คลองท่าแพ เป็นต้น)</t>
    </r>
  </si>
  <si>
    <t xml:space="preserve">โครงการที่ 4 
โครงการพัฒนาศักยภาพอาสาสมัครและเครือข่ายด้านสิ่งแวดล้อมระดับจังหวัด </t>
  </si>
  <si>
    <t xml:space="preserve">ผลผลิต =อาสาสมัครและเครือข่ายด้านสิ่งแวดล้อมระดับจังหวัดได้รับการพัฒนาศักยภาพ </t>
  </si>
  <si>
    <t>ผลลัพธ์ =
อาสาสมัครและเครือข่ายด้านสิ่งแวดล้อมมีศักยภาพในการร่วมติดตามเฝ้าระวังสถานภาพ อนุรักษ์และกำกับดูแลการใช้ประโยชน์ทรัพยากรธรรมชาติและสิ่งแวดล้อมในท้องถิ่นได้</t>
  </si>
  <si>
    <t>ผลลัพธ์ =ทรัพยากรธรรมชาติและสิ่งแวดล้อมในท้องถิ่นได้รับการอนุรักษ์และใช้ประโยชน์อย่างยั่งยืน</t>
  </si>
  <si>
    <t xml:space="preserve">จำนวนอาสาสมัครและเครือข่ายด้านสิ่งแวดล้อมระดับจังหวัดที่ได้รับการพัฒนาศักยภาพ </t>
  </si>
  <si>
    <t>ร้อยละทรัพยากรธรรมชาติและสิ่งแวดล้อมในท้องถิ่นได้รับการอนุรักษ์และใช้ประโยชน์อย่างยั่งยืน</t>
  </si>
  <si>
    <t xml:space="preserve">
ร้อยละอาสาสมัครและเครือข่ายด้านสิ่งแวดล้อมมีศักยภาพในการร่วมติดตามเฝ้าระวังสถานภาพ อนุรักษ์และกำกับดูแลการใช้ประโยชน์ทรัพยากรธรรมชาติและสิ่งแวดล้อมในท้องถิ่นได้</t>
  </si>
  <si>
    <t>1)	สำนักงานทรัพยากรธรรมชาติและสิ่งแวดล้อมจำหวัดสตูล             
2)	กรมทรัพยากรทางทะเลและชายฝั่งที่ 7
3)	กรมส่งเสริมการปกครองท้องถิ่น</t>
  </si>
  <si>
    <t xml:space="preserve">1) วัดและประเมินผลอาสาสมัครที่เข้าร่วมโครงการ (ก่อน-หลัง) 
2) ติดตามรายงานการดำเนินงานประจำปี </t>
  </si>
  <si>
    <t>โครงการ 3
โครงการอนุรักษ์พันธุกรรมพันธุ์พืช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</t>
  </si>
  <si>
    <r>
      <t>ผลผลิต =</t>
    </r>
    <r>
      <rPr>
        <sz val="16"/>
        <color theme="1"/>
        <rFont val="TH SarabunPSK"/>
        <family val="2"/>
      </rPr>
      <t>โครงการอนุรักษ์พันธุกรรมพันธุ์พืช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</t>
    </r>
    <r>
      <rPr>
        <b/>
        <sz val="16"/>
        <color theme="1"/>
        <rFont val="TH SarabunPSK"/>
        <family val="2"/>
      </rPr>
      <t xml:space="preserve">
</t>
    </r>
  </si>
  <si>
    <t>จำนวนโครงการอนุรักษ์พันธุกรรมพันธุ์พืช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</t>
  </si>
  <si>
    <r>
      <t>ผลลัพธ์ =</t>
    </r>
    <r>
      <rPr>
        <sz val="16"/>
        <color theme="1"/>
        <rFont val="TH SarabunPSK"/>
        <family val="2"/>
      </rPr>
      <t>ฐานข้อมูลพันธุกรรมพันธุ์พืช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พื้นที่ป่าชายเลนที่ได้รับการรวบรวมและอนุรักษ์</t>
    </r>
    <r>
      <rPr>
        <b/>
        <sz val="16"/>
        <color theme="1"/>
        <rFont val="TH SarabunPSK"/>
        <family val="2"/>
      </rPr>
      <t xml:space="preserve">
</t>
    </r>
  </si>
  <si>
    <t>ร้อยละฐานข้อมูลพันธุกรรมพันธุ์พืช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พื้นที่ป่าชายเลนที่ได้รับการรวบรวมและอนุรักษ์</t>
  </si>
  <si>
    <r>
      <t>ผลกระทบ =</t>
    </r>
    <r>
      <rPr>
        <sz val="16"/>
        <color theme="1"/>
        <rFont val="TH SarabunPSK"/>
        <family val="2"/>
      </rPr>
      <t>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พื้นที่ป่าชายเลนมีความอุดมสมบูรณ์และลดการสูญพันธุ์</t>
    </r>
  </si>
  <si>
    <t>ร้อยละพันธุกรรมพันธุ์พืช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พื้นที่ป่าชายเลนมีความอุดมสมบูรณ์และลดการสูญพันธุ์</t>
  </si>
  <si>
    <t>โครงการ 2
การจัดทำมาตรการป้องกันการกัดเซาะและฟื้นฟูชายฝั่งทะเลอย่างยั่งยืน
(เช่น หาดราไว ตำบลขอนคลาน อำเภอทุ่งหว้า เป็นต้น)</t>
  </si>
  <si>
    <r>
      <t xml:space="preserve">ผลผลิต = </t>
    </r>
    <r>
      <rPr>
        <sz val="16"/>
        <color theme="1"/>
        <rFont val="TH SarabunPSK"/>
        <family val="2"/>
      </rPr>
      <t xml:space="preserve">มาตรการป้องกันการกัดเซาะและฟื้นฟูชายฝั่งทะเลที่เหมาะสม </t>
    </r>
  </si>
  <si>
    <r>
      <t>ผลลัพธ์ =</t>
    </r>
    <r>
      <rPr>
        <sz val="16"/>
        <color theme="1"/>
        <rFont val="TH SarabunPSK"/>
        <family val="2"/>
      </rPr>
      <t>นิเวศชายฝั่งทะเลสำคัญได้รับการอนุรักษ์และฟื้นฟู</t>
    </r>
    <r>
      <rPr>
        <b/>
        <sz val="16"/>
        <color theme="1"/>
        <rFont val="TH SarabunPSK"/>
        <family val="2"/>
      </rPr>
      <t xml:space="preserve">
</t>
    </r>
  </si>
  <si>
    <t>จำนวนมาตรการป้องกันการกัดเซาะและฟื้นฟูชายฝั่งทะเลที่เหมาะสม</t>
  </si>
  <si>
    <t>ร้อยละนิเวศชายฝั่งทะเลที่สำคัญได้รับการอนุรักษ์และฟื้นฟู</t>
  </si>
  <si>
    <t>ร้อยละนิเวศชายฝั่งทะเลมีผลกระทบจากการกัดเซาะชายฝั่งลดลง</t>
  </si>
  <si>
    <r>
      <t>ผลกระทบ =</t>
    </r>
    <r>
      <rPr>
        <sz val="16"/>
        <color theme="1"/>
        <rFont val="TH SarabunPSK"/>
        <family val="2"/>
      </rPr>
      <t>นิเวศชายฝั่งทะเลมีผลกระทบจากการกัดเซาะชายฝั่งลดลง</t>
    </r>
  </si>
  <si>
    <t>1) ติดตามรายงานการจัดทำมาตรการป้องกันการกัดเซาะและฟื้นฟูชายฝั่ง</t>
  </si>
  <si>
    <r>
      <t>ผลผลิต =</t>
    </r>
    <r>
      <rPr>
        <sz val="16"/>
        <color theme="1"/>
        <rFont val="TH SarabunPSK"/>
        <family val="2"/>
      </rPr>
      <t xml:space="preserve">มาตรการป้องกันการกัดเซาะตลิ่งหรือฟื้นฟูตลิ่งริมคลองสายหลัก </t>
    </r>
    <r>
      <rPr>
        <b/>
        <sz val="16"/>
        <color theme="1"/>
        <rFont val="TH SarabunPSK"/>
        <family val="2"/>
      </rPr>
      <t xml:space="preserve">
</t>
    </r>
  </si>
  <si>
    <t>ร้อยละนิเวศริมคลองสายหลักได้รับการอนุรักษ์และฟื้นฟู</t>
  </si>
  <si>
    <r>
      <t>ผลกระทบ =</t>
    </r>
    <r>
      <rPr>
        <sz val="16"/>
        <color theme="1"/>
        <rFont val="TH SarabunPSK"/>
        <family val="2"/>
      </rPr>
      <t>นิเวศริมคลองธรรมชาติสายหลักมีผลกระทบจากการกัดเซาะตลิ่งลดลง</t>
    </r>
  </si>
  <si>
    <t>ร้อยละนิเวศริมคลองธรรมชาติสายหลักมีผลกระทบจากการกัดเซาะตลิ่งลดลง</t>
  </si>
  <si>
    <t>1)	กรมโยธาธิการและผังเมือง
2)	กรมส่งเสริมการปกครองท้องถิ่นจังหวัดสตูล
3)	สำนักงานเจ้าท่าจังหวัดสตูล</t>
  </si>
  <si>
    <t>1) ติดตามรายงานการจัดทำมาตรการป้องกันการกัดเซาะและฟื้นฟูตลิ่งคลองธรรมชาติ</t>
  </si>
  <si>
    <t>1) ติดตามรายงานการดำเนินงานโครงการอนุรักษ์พันธุกรรมพันธุ์พืช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พื้นที่ป่าชายเลนประจำปี
2) สัมภาษณ์หน่าวยงานที่เกี่ยวข้อง</t>
  </si>
  <si>
    <r>
      <t>ผลผลิต =</t>
    </r>
    <r>
      <rPr>
        <sz val="16"/>
        <color theme="1"/>
        <rFont val="TH SarabunPSK"/>
        <family val="2"/>
      </rPr>
      <t xml:space="preserve">โครงการเพิ่มขีดความสามารถของระบบระบายน้ำในพื้นทีประสบอุทกภัยซ้ำซาก  
</t>
    </r>
  </si>
  <si>
    <t xml:space="preserve">จำนวนโครงการเพิ่มขีดความสามารถของระบบระบายน้ำในพื้นทีประสบอุทกภัยซ้ำซาก </t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</si>
  <si>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ร้อยละระบบระบายน้ำในพื้นที่ประสบอุทกภัยซ้ำซาก มีความสามารถในการระบายน้ำที่มีประสิทธิภาพในการป้องกันอุทกภัยในเขตเมืองและในพื้นทีลุ่มต่ำ	</t>
    </r>
  </si>
  <si>
    <r>
      <t xml:space="preserve">	</t>
    </r>
    <r>
      <rPr>
        <b/>
        <u/>
        <sz val="16"/>
        <color theme="1"/>
        <rFont val="TH SarabunPSK"/>
        <family val="2"/>
      </rPr>
      <t>โครงการที่ 1</t>
    </r>
    <r>
      <rPr>
        <sz val="16"/>
        <color theme="1"/>
        <rFont val="TH SarabunPSK"/>
        <family val="2"/>
      </rPr>
      <t xml:space="preserve"> 
ระบบระบายน้ำในพื้นที่ประสบอุทกภัยซ้ำซาก มีความสามารถในการระบายน้ำที่มีประสิทธิภาพในการป้องกันอุทกภัยในเขตเมืองและในพื้นทีลุ่มต่ำ</t>
    </r>
  </si>
  <si>
    <t>ร้อยละพื้นที่เสี่ยงอุทกภัยมีจำนวนลดลง</t>
  </si>
  <si>
    <t>ร้อยละระบบระบายน้ำในพื้นที่ประสบอุทกภัยซ้ำซาก มีความสามารถในการระบายน้ำที่มีประสิทธิภาพในการป้องกันอุทกภัยในเขตเมืองและในพื้นทีลุ่มต่ำ</t>
  </si>
  <si>
    <r>
      <t>ผลลัพธ์ =</t>
    </r>
    <r>
      <rPr>
        <sz val="16"/>
        <color theme="1"/>
        <rFont val="TH SarabunPSK"/>
        <family val="2"/>
      </rPr>
      <t>โครงการที่ 1 
ระบบระบายน้ำในพื้นที่ประสบอุทกภัยซ้ำซาก มีความสามารถในการระบายน้ำที่มีประสิทธิภาพในการป้องกันอุทกภัยในเขตเมืองและในพื้นทีลุ่มต่ำ</t>
    </r>
    <r>
      <rPr>
        <b/>
        <sz val="16"/>
        <color theme="1"/>
        <rFont val="TH SarabunPSK"/>
        <family val="2"/>
      </rPr>
      <t xml:space="preserve">
</t>
    </r>
  </si>
  <si>
    <t>1) ชลประทาน
2) สำนักงานป้องกันและบรรเทาสาธารณภัยจังหวัดสตูล
3) กรมส่งเสริมการปกครองท้องถิ่น
4) โยธาธิการและผังเมือง</t>
  </si>
  <si>
    <t>1) สำรวจระบบระบายน้ำในพื้นที่เสี่ยงอุทกภัย
2) ติดตามรายงานการดำเนินงานโครงการประจำปี</t>
  </si>
  <si>
    <t>โครงการที่ 2 
การเพิ่มขีดความสามารถของชุมชนและองค์กรปกครองส่วนท้องถิ่นในการเตรียมความพร้อมเพื่อรับมืออุทกภัย (การเตรียมความพร้อม การเตือนภัยและเฝ้าระวัง)</t>
  </si>
  <si>
    <r>
      <t>ผลลัพธ์ =</t>
    </r>
    <r>
      <rPr>
        <sz val="16"/>
        <color theme="1"/>
        <rFont val="TH SarabunPSK"/>
        <family val="2"/>
      </rPr>
      <t>ชุมชนและองค์ปกครองส่วนท้องถิ่นมีความตระหนักและความสามารถในการเตรียมการรับมืออุทกภัย</t>
    </r>
  </si>
  <si>
    <t xml:space="preserve">จำนวนชุมชนและองค์กรปกครองส่วนท้องถิ่นที่ได้รับการเพิ่มขีดความสามารถการเตรียมความพร้อมรับมืออุทกภัย  </t>
  </si>
  <si>
    <t>ร้อยละชุมชนและองค์ปกครองส่วนท้องถิ่นมีความตระหนักและความสามารถในการเตรียมการรับมืออุทกภัย</t>
  </si>
  <si>
    <t>ร้อยละชุมชนได้รับผลกระทบจากอุทกภัยลดลง</t>
  </si>
  <si>
    <r>
      <t xml:space="preserve">โครงการ 3 
</t>
    </r>
    <r>
      <rPr>
        <sz val="16"/>
        <color theme="1"/>
        <rFont val="TH SarabunPSK"/>
        <family val="2"/>
      </rPr>
      <t>การเสริมสร้างศักยภาพของเครือข่ายชุมชนและเยาวชนในการรับมือภัยพิบัติ</t>
    </r>
  </si>
  <si>
    <t>ร้อยละเครือข่ายชุมชนและเยาวชนมีความรู้ความเข้าใจและสามารถเตรียมการรับมือภัยพิบัติ</t>
  </si>
  <si>
    <t>สำนักงานทรัพยากรธรรมชาติและสิ่งแวดล้อมจังหวัดสตูล
2) สำนักงานป้องกันและบรรเทาสาธารณภัย
3) สำนักงานพัฒนาสังคมและความมั่นคงของมนุษย์จังหวัดสตูล</t>
  </si>
  <si>
    <r>
      <t xml:space="preserve">โครงการ 4 
</t>
    </r>
    <r>
      <rPr>
        <sz val="16"/>
        <color theme="1"/>
        <rFont val="TH SarabunPSK"/>
        <family val="2"/>
      </rPr>
      <t>การจัดเตรียมปัจจัยพื้นฐานที่จำเป็นต่อการรับมือของกลุ่มเปราะบางในพื้นที่เสี่ยงอุทกภัย (ผู้สูงอายุ คนพิการ ผู้ป่วยติดเตียง ครัวเรือนรายได้น้อยรวมถึงกลุ่มชาติพันธุ์ อูรักลาโว้ย พื้นที่เกาะหลีเป๊ะ บุโหลน ลังกาวี อาดัง , มานิ ในพื้นที่ อ.ละงู อ.ทุ่งหว้า อ.มะนัง อำเภอเมือง)</t>
    </r>
  </si>
  <si>
    <t>จำนวน 2 ครั้ง/ปี</t>
  </si>
  <si>
    <t>1) วัดและประเมินผลชุมชนและองค์กรปกครองส่วนท้องถิ่นในการเตรียมความพร้อมเพื่อรับมืออุทกภัย (การเตรียมความพร้อม การเตือนภัยและเฝ้าระวัง 
2) ติดตามรายงานการดำเนินงานการเตรียมความพร้อมเพื่อรับมืออุทกภัย (การเตรียมความพร้อม การเตือนภัยและเฝ้าระวัง ของชุมชนและองค์กรปกครองส่วนท้องถิ่น</t>
  </si>
  <si>
    <t>1) วัดและประเมินผลเครือข่ายชุมชนและเยาวชนที่ได้รับการเสริมสร้างศักยภาพในการรับมือภัยพิบัติ ก่อนหลังเข้าอบรม
2) ติดตามรายงานการดำเนินงานประจำปีของเครือข่ายชุมชนและเยาวชนที่ได้รับการเสริมสร้างศักยภาพในการรับมือภัยพิบัติ</t>
  </si>
  <si>
    <t>จำนวนชุมชนในพื้นที่เสี่ยงอุทกภัยที่กลุ่มเปราะบางมีความพร้อมในการรับมือ</t>
  </si>
  <si>
    <r>
      <t>ผลผลิต =</t>
    </r>
    <r>
      <rPr>
        <sz val="16"/>
        <color theme="1"/>
        <rFont val="TH SarabunPSK"/>
        <family val="2"/>
      </rPr>
      <t>กลุ่มเปราะบางในพื้นที่เสี่ยงอุทกภัยทั้งหมดมีความพร้อมในการรับมือ</t>
    </r>
  </si>
  <si>
    <t>ร้อยละกลุ่มเปราะบางสามารถเตรียมการรับมือกับอุทกภัยได้</t>
  </si>
  <si>
    <t>1) สำรวจความพร้อมารจัดเตรียมปัจจัยพื้นฐานที่จำเป็นต่อการรับมือของกลุ่มเปราะบางในพื้นที่เสี่ยงอุทกภัย
2) ติดตามรายงานการดำเนินงานประจำปีของพื้นที่เสี่ยงน้ำท่วมในการารจัดเตรียมปัจจัยพื้นฐานที่จำเป็นต่อการรับมือของกลุ่มเปราะบางในพื้นที่เสี่ยงอุทกภัย</t>
  </si>
  <si>
    <t>1) สำนักงานทรัพยากรน้ำแห่งชาติ (สทนช.)
2) กรมชลประทาน
3) กรมส่งเสริมการปกครองท้องถิ่น
4)  องค์การบริหารจังหวัดสตูล
5) ประปาส่วนภูมิภาค
6) กระทรวงเกษตรและสหกรณ์
7) กรมพัฒนาที่ดิน
8) กรมทรัพยากรน้ำบาดาล
9) กรมทรัพยากรน้ำ</t>
  </si>
  <si>
    <t>1) สำนักงานทรัพยากรน้ำแห่งชาติ (สทนช.)
2) กรมชลประทาน
3) กรมส่งเสริมการปกครองท้องถิ่น
4)  องค์การบริหารจังหวัดสตูล</t>
  </si>
  <si>
    <t>ความเร่งด่วน</t>
  </si>
  <si>
    <t>(ค่าน้ำหนักร้อยละ 30)</t>
  </si>
  <si>
    <t>ผลประโยชน์ร่วม</t>
  </si>
  <si>
    <t>(ค่าน้ำหนักร้อยละ 15)</t>
  </si>
  <si>
    <t>ความสอดคล้องนโยบาย</t>
  </si>
  <si>
    <t>(ค่าน้ำหนักร้อยละ 20)</t>
  </si>
  <si>
    <t>ประสิทธิภาพ+ความคุ้มค่า</t>
  </si>
  <si>
    <t>ส่งเสริมความตระหนักรู้</t>
  </si>
  <si>
    <t>ผลรวม</t>
  </si>
  <si>
    <t>(ค่าน้ำหนักร้อยละ 100)</t>
  </si>
  <si>
    <t>สาขาการจัดการน้ำ</t>
  </si>
  <si>
    <r>
      <t xml:space="preserve">โครงการ 2 </t>
    </r>
    <r>
      <rPr>
        <sz val="14"/>
        <color theme="1"/>
        <rFont val="TH SarabunPSK"/>
        <family val="2"/>
      </rPr>
      <t>การเพิ่มประสิทธิภาพการจัดสรรน้ำ การปรับปรุงระบบคลองส่งน้ำ ใช้ในการอุปโภค-บริโภค และการเกษตรเพื่อเพิ่มการเข้าถึงแหล่งน้ำในพื้นที่เสี่ยงภัยแล้งและ/หรือขาดแคลนน้ำ เช่น พื้นที่การเกษตรพื้นที่ราบ พื้นที่เกาะ</t>
    </r>
  </si>
  <si>
    <r>
      <t xml:space="preserve">โครงการ 3 </t>
    </r>
    <r>
      <rPr>
        <sz val="14"/>
        <color theme="1"/>
        <rFont val="TH SarabunPSK"/>
        <family val="2"/>
      </rPr>
      <t>การยกระดับศักยภาพองค์กรผู้ใช้น้ำ องค์กรปกครองส่วนท้องถิ่นเพื่อสนับสนุนการบริหารจัดการอุทกภัยและภัยแล้งอย่างมีประสิทธิภาพ</t>
    </r>
  </si>
  <si>
    <t>สาขาการเกษตรและความมั่นคงทางอาหาร</t>
  </si>
  <si>
    <r>
      <t>โครงการ 5</t>
    </r>
    <r>
      <rPr>
        <sz val="14"/>
        <color theme="1"/>
        <rFont val="TH SarabunPSK"/>
        <family val="2"/>
      </rPr>
      <t xml:space="preserve"> การศึกษาและพัฒนารูปแบบการจัดการไม้ผล ไม้ยืนต้นและอื่นๆ เพื่อลดผลกระทบจากการระบาดของโรคที่มีความสัมพันธ์กับการเปลี่ยนแปลงของอากาศ (ความชื้น) (เช่น ใบร่วงชนิดใหม่ในยางพารา โรครากเน่าโคนเน่าในทุเรียน โรคลำต้นเน่าในปาล์มน้ำมัน(Ganoderma boninense))</t>
    </r>
  </si>
  <si>
    <t>สาขาการท่องเที่ยว</t>
  </si>
  <si>
    <r>
      <t xml:space="preserve">โครงการ 7 </t>
    </r>
    <r>
      <rPr>
        <sz val="14"/>
        <color theme="1"/>
        <rFont val="TH SarabunPSK"/>
        <family val="2"/>
      </rPr>
      <t>การเสริมสร้างความตระหนักและศักยภาพการรับมือความเสี่ยงและการปรับตัวต่อการเปลี่ยนแปลงสภาพภูมิอากาศให้แก่ผู้ประกอบการการท่องเที่ยว (เช่น การเสริมสร้างความตระหนักและการกำหนดมาตรฐานความปลอดภัยในการเดินเรือและกิจกรรมท่องเที่ยวในช่วงมรสุม เป็นต้น)</t>
    </r>
  </si>
  <si>
    <t>สาขาสาธารณสุข</t>
  </si>
  <si>
    <r>
      <t xml:space="preserve">โครงการ 8 </t>
    </r>
    <r>
      <rPr>
        <sz val="14"/>
        <color theme="1"/>
        <rFont val="TH SarabunPSK"/>
        <family val="2"/>
      </rPr>
      <t>การพัฒนาศักยภาพผู้ประกอบการร้านอาหารในชุมชนและแหล่งท่องเที่ยวเพื่อยกระดับการจัดการสุขาภิบาลอาหารและน้ำให้ได้ตามมาตรฐาน</t>
    </r>
  </si>
  <si>
    <r>
      <t xml:space="preserve">โครงการ 9 </t>
    </r>
    <r>
      <rPr>
        <sz val="14"/>
        <color theme="1"/>
        <rFont val="TH SarabunPSK"/>
        <family val="2"/>
      </rPr>
      <t>การเสริมสร้างความตระหนัก และ การพัฒนาระบบการติดตามและการควบคุมการระบาดของโรคที่มีความสัมพันธ์กับการเปลี่ยนแปลงของอากาศ (เช่น โรคที่เกิดจากยุงเป็น พาหะ โรคที่มากับน้ำและความชื้น)</t>
    </r>
  </si>
  <si>
    <r>
      <t xml:space="preserve">โครงการ 10 </t>
    </r>
    <r>
      <rPr>
        <sz val="14"/>
        <color theme="1"/>
        <rFont val="TH SarabunPSK"/>
        <family val="2"/>
      </rPr>
      <t>การจัดทำโครงสร้างอ่อน และ/หรือ ปรับปรุงภูมิทัศน์ตามแนวลำคลองเพื่อป้องกันการกัดเซาะตลิ่งหรือฟื้นฟูตลิ่งริมคลองสายหลัก (พื้นที่คลองละงู คลองดุสน คลองท่าแพ เป็นต้น)</t>
    </r>
  </si>
  <si>
    <r>
      <t xml:space="preserve">โครงการ 12 </t>
    </r>
    <r>
      <rPr>
        <sz val="14"/>
        <color theme="1"/>
        <rFont val="TH SarabunPSK"/>
        <family val="2"/>
      </rPr>
      <t>โครงการอนุรักษ์พันธุกรรมพันธุ์พืช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</t>
    </r>
  </si>
  <si>
    <r>
      <t xml:space="preserve">โครงการ 13 </t>
    </r>
    <r>
      <rPr>
        <sz val="14"/>
        <color theme="1"/>
        <rFont val="TH SarabunPSK"/>
        <family val="2"/>
      </rPr>
      <t>โครงการพัฒนาศักยภาพอาสาสมัครและเครือข่ายด้านสิ่งแวดล้อมระดับจังหวัด</t>
    </r>
  </si>
  <si>
    <t>สาขาการตั้งถิ่นฐานและความมั่นคงของมนุษย์</t>
  </si>
  <si>
    <r>
      <t xml:space="preserve">โครงการ 15 </t>
    </r>
    <r>
      <rPr>
        <sz val="14"/>
        <color theme="1"/>
        <rFont val="TH SarabunPSK"/>
        <family val="2"/>
      </rPr>
      <t>การเพิ่มขีดความสามารถของชุมชนและองค์กรปกครองส่วนท้องถิ่นในการเตรียมความพร้อมเพื่อรับมืออุทกภัย (การเตรียมความพร้อม การเตือนภัยและเฝ้าระวัง)</t>
    </r>
  </si>
  <si>
    <r>
      <t xml:space="preserve">โครงการ 16 </t>
    </r>
    <r>
      <rPr>
        <sz val="14"/>
        <color theme="1"/>
        <rFont val="TH SarabunPSK"/>
        <family val="2"/>
      </rPr>
      <t>การเสริมสร้างศักยภาพของเครือข่ายชุมชนและเยาวชนในการรับมือภัยพิบัติ</t>
    </r>
  </si>
  <si>
    <r>
      <rPr>
        <b/>
        <sz val="14"/>
        <color theme="1"/>
        <rFont val="TH SarabunPSK"/>
        <family val="2"/>
      </rPr>
      <t>โครงการ 1</t>
    </r>
    <r>
      <rPr>
        <sz val="14"/>
        <color theme="1"/>
        <rFont val="TH SarabunPSK"/>
        <family val="2"/>
      </rPr>
      <t xml:space="preserve"> การพัฒนาแหล่งกักเก็บน้ำจืดหรือติดตั้งระบบผลิตน้ำจืดจากน้ำทะเลสำหรับเป็นแหล่งน้ำต้นทุนเพื่อใช้ในการอุปโภค-บริโภค และการเกษตรในพื้นที่เสี่ยงภัยแล้งและ/หรือขาดแคลนน้ำ เช่น พื้นที่การเกษตรพื้นที่ราบ หรือพื้นที่เกาะ (เกาะหลีเป๊ะ เกาะสาหร่าย เกาะบุโหลน เป็นต้น)</t>
    </r>
  </si>
  <si>
    <r>
      <t xml:space="preserve">โครงการ 4 </t>
    </r>
    <r>
      <rPr>
        <sz val="14"/>
        <color theme="1"/>
        <rFont val="TH SarabunPSK"/>
        <family val="2"/>
      </rPr>
      <t>การพัฒนาศักยภาพด้านการรับมือความเสี่ยงและการปรับตัวต่อการเปลี่ยนแปลงสภาพภูมิอากาศให้แก่กลุ่มเกษตรกร (การจัดการน้ำในระดับแปลง การส่งเสริมพันธุ์พืชที่มี   ความทนทานและเหมาะสมกับสภาพพื้นที่ การปรับตัวการเลี้ยงสัตว์น้ำ/ปลาในกระชังเป็นต้น)</t>
    </r>
  </si>
  <si>
    <r>
      <rPr>
        <b/>
        <sz val="14"/>
        <color theme="1"/>
        <rFont val="TH SarabunPSK"/>
        <family val="2"/>
      </rPr>
      <t xml:space="preserve">โครงการ 17 </t>
    </r>
    <r>
      <rPr>
        <sz val="14"/>
        <color theme="1"/>
        <rFont val="TH SarabunPSK"/>
        <family val="2"/>
      </rPr>
      <t>การจัดเตรียมปัจจัยพื้นฐานที่จำเป็นต่อการรับมือของกลุ่มเปราะบางในพื้นที่เสี่ยงอุทกภัย (ผู้สูงอายุ คนพิการ ผู้ป่วยติดเตียง ครัวเรือนรายได้น้อยรวมถึงกลุ่มชาติพันธุ์ อูรักลาโว้ย พื้นที่เกาะหลีเป๊ะ บุโหลน ลังกาวี อาดัง , มานิ ในพื้นที่ อ.ละงู อ.ทุ่งหว้า อ.มะนัง อำเภอเมือง)</t>
    </r>
  </si>
  <si>
    <r>
      <rPr>
        <b/>
        <sz val="14"/>
        <color theme="1"/>
        <rFont val="TH SarabunPSK"/>
        <family val="2"/>
      </rPr>
      <t>โครงการ 11</t>
    </r>
    <r>
      <rPr>
        <sz val="14"/>
        <color theme="1"/>
        <rFont val="TH SarabunPSK"/>
        <family val="2"/>
      </rPr>
      <t xml:space="preserve"> การจัดทำมาตรการป้องกันการกัดเซาะและฟื้นฟูชายฝั่งทะเลอย่างยั่งยืน (เช่น หาดราไว ตำบลขอนคลาน อำเภอทุ่งหว้า เป็นต้น)</t>
    </r>
  </si>
  <si>
    <r>
      <t xml:space="preserve">โครงการ 1 
</t>
    </r>
    <r>
      <rPr>
        <sz val="16"/>
        <color theme="1"/>
        <rFont val="TH SarabunPSK"/>
        <family val="2"/>
      </rPr>
      <t>การพัฒนาศักยภาพผู้ประกอบการร้านอาหารในชุมชนและแหล่งท่องเที่ยวเพื่อยกระดับการจัดการสุขาภิบาลอาหารและน้ำให้ได้ตามมาตรฐาน</t>
    </r>
  </si>
  <si>
    <r>
      <t>ผลผลิต =</t>
    </r>
    <r>
      <rPr>
        <sz val="16"/>
        <color theme="1"/>
        <rFont val="TH SarabunPSK"/>
        <family val="2"/>
      </rPr>
      <t>จำนวนผู้ประกอบการร้านอาหารในชุมชนและแหล่งท่องเที่ยวที่ได้รับการเพิ่มศักยภาพด้านการจัดการมาตรฐานสุขาภิบาลอาหารและน้ำ</t>
    </r>
    <r>
      <rPr>
        <b/>
        <sz val="16"/>
        <color theme="1"/>
        <rFont val="TH SarabunPSK"/>
        <family val="2"/>
      </rPr>
      <t xml:space="preserve"> 
</t>
    </r>
  </si>
  <si>
    <r>
      <t>ผลลัพธ์ =</t>
    </r>
    <r>
      <rPr>
        <sz val="16"/>
        <color theme="1"/>
        <rFont val="TH SarabunPSK"/>
        <family val="2"/>
      </rPr>
      <t xml:space="preserve">ผู้ประกอบการร้านอาหารในชุมชนและแหล่งท่องเที่ยวมีมาตรฐานด้านสุขาภิบาลอาหารและน้ำ
</t>
    </r>
  </si>
  <si>
    <r>
      <t>ผลกระทบ =ก</t>
    </r>
    <r>
      <rPr>
        <sz val="16"/>
        <color theme="1"/>
        <rFont val="TH SarabunPSK"/>
        <family val="2"/>
      </rPr>
      <t>ารเจ็บป่วยและเสียชีวิตของประชากรกลุ่มเสี่ยงจากโรคติดต่อที่มากับน้ำลดลง</t>
    </r>
  </si>
  <si>
    <r>
      <t xml:space="preserve">โครงการ 2 
</t>
    </r>
    <r>
      <rPr>
        <sz val="16"/>
        <color theme="1"/>
        <rFont val="TH SarabunPSK"/>
        <family val="2"/>
      </rPr>
      <t>การเสริมสร้างความตระหนัก และ การพัฒนาระบบการติดตามและการควบคุมการระบาดของโรคที่มีความสัมพันธ์กับการเปลี่ยนแปลงของอากาศ (เช่น โรคที่เกิดจากยุงเป็น พาหะ โรคที่มากับน้ำและความชื้น)</t>
    </r>
  </si>
  <si>
    <r>
      <t>ผลผลิต =</t>
    </r>
    <r>
      <rPr>
        <sz val="16"/>
        <color theme="1"/>
        <rFont val="TH SarabunPSK"/>
        <family val="2"/>
      </rPr>
      <t xml:space="preserve">
ท้องถิ่นที่ได้รับการเสริมสร้างความตระหนัก และระบบการติดตาม เฝ้าระวังและควบคุมการระบาดของโรคที่มีความสัมพันธ์กับการเปลี่ยนแปลงอากาศในพื้นที่เสี่ยง</t>
    </r>
    <r>
      <rPr>
        <b/>
        <sz val="16"/>
        <color theme="1"/>
        <rFont val="TH SarabunPSK"/>
        <family val="2"/>
      </rPr>
      <t xml:space="preserve">
</t>
    </r>
  </si>
  <si>
    <r>
      <t>ผลลัพธ์ =</t>
    </r>
    <r>
      <rPr>
        <sz val="16"/>
        <color theme="1"/>
        <rFont val="TH SarabunPSK"/>
        <family val="2"/>
      </rPr>
      <t>ท้องถิ่นไม่เกิดการระบาดของโรคที่มีความสัมพันธ์กับการเปลี่ยนแปลงอากาศในพื้นที่เสี่ยง</t>
    </r>
  </si>
  <si>
    <r>
      <t>ผลกระทบ =ก</t>
    </r>
    <r>
      <rPr>
        <sz val="16"/>
        <color theme="1"/>
        <rFont val="TH SarabunPSK"/>
        <family val="2"/>
      </rPr>
      <t>ารเจ็บป่วยและเสียชีวิตของประชากรกลุ่มเสี่ยงจากโรคที่มีความสัมพันธ์กับการเปลี่ยนแปลงอากาศลดลง</t>
    </r>
  </si>
  <si>
    <r>
      <rPr>
        <b/>
        <sz val="16"/>
        <color theme="1"/>
        <rFont val="TH SarabunPSK"/>
        <family val="2"/>
      </rPr>
      <t>โครงการ 1</t>
    </r>
    <r>
      <rPr>
        <sz val="16"/>
        <color theme="1"/>
        <rFont val="TH SarabunPSK"/>
        <family val="2"/>
      </rPr>
      <t xml:space="preserve">
การเพิ่มขีดความสามารถของระบบระบายน้ำในพื้นทีประสบอุทกภัยซ้ำซาก (พื้นที่เขตเมืองสตูล พื้นที่ลุ่มต่ำริมคลองสายหลัก เช่น คลองละงู คลองดุสน เป็นต้น)
</t>
    </r>
  </si>
  <si>
    <t>ข้อมูลจากวง focus group กล่าวถึงปัญหาพื้นที่ต้นน้ำที่ใช้ระบบประปาภูเขา</t>
  </si>
  <si>
    <t xml:space="preserve">ข้อมูลจากแผนพัฒนาจังหวัดสตูล (พ.ศ. 2566-2570) ฉบับทบทวน ที่ระบุว่าปัญหาการขาดแคลนน้ำในช่วงฤดูแล้งเป็นประเด็นสำคัญด้านทรัพยากรน้ำ โดยที่ปริมาณน้ำต้นทุนของจังหวัดยังไม่เพียงพอต่อความต้องการใช้น้ำในฤดูแล้งในบางบี ปริมาณน้ำในแหล่งเก็บน้ำสำหรับชลประทานไม่เพียงพอรวมถึงการรุกล้ำของน้ำเค็มส่งผลกระทบต่อการทำการเกษตรทั้งสวนผลไม้/นาข้าว เช่น ในปี 2559 และปี 2561 ที่มีพื้นที่เกษตรเสียหายจากภัยแล้งจำนวน 2,569 ไร่ และ 10,824 ไร่ ตามลำดับ </t>
  </si>
  <si>
    <t xml:space="preserve">ข้อมูลจากรายงานของมหาวิทยาลัยวลัยลักษณ์ (2566) ที่ระบุว่าพื้นที่ประสบภัยแล้งในจังหวัดสตูลส่วนใหญ่เป็นพื้นที่เกาะและพื้นที่ติดชายฝั่งทะเล ซึ่งประชาชนในพื้นที่ใช้ระบบน้ำประปาและจากสระน้ำและแหล่งน้ำในชุมชน เมื่อฝนทิ้งช่วงส่งผลให้ปริมาณน้ำในแหล่งน้ำไม่เพียงพอ </t>
  </si>
  <si>
    <t xml:space="preserve">สถิติสถานการณ์ภัยแล้งในจังหวัดสตูล ระหว่าง พ.ศ. 2556-2565 </t>
  </si>
  <si>
    <t>มักเกิดขึ้นในหน้าฝน ระบบที่มีอยู่ไม่สามารถผลิตน้ำสะอาดได้</t>
  </si>
  <si>
    <t>ปัญหาน่าจะมีความรุนแรงมากขึ้น เพราะแนวโน้มการพัฒนาแหล่งน้ำในพื้นที่ต้นน้ำและกลางน้ำ ยังไม่สามารถกำหนดเวลาบรรลุเป้าหมายได้ ทำให้ในหน้าแล้งปริมาณน้ำปลายน้ำน้อยลง น้ำทะเลรุก คุณภาพน้ำลดลง</t>
  </si>
  <si>
    <t>น่าจะมีความรุนแรงมากขึ้น เพราะเกาะไม่มีแหล่งน้ำจืด ต้องเร่งสนับสนุนงบประมาณในการสร้างแหล่งเก็บกักน้ำ หรือการใช้เทคโนโลยีผลิตน้ำจืดจากน้ำทะเล</t>
  </si>
  <si>
    <t>ความสูญเสียทางเศรษฐกิจ จะขึ้นอยู่กับว่าในปีนั้นๆ จะเกิดภัยแล้งหรือไม่ อย่างไรแนวโน้มตัวชี้วัดทางสภาพภูมิอากาศมีแนวโน้มว่าในอนาคตปริมาณน้ำฝนจะลดลง</t>
  </si>
  <si>
    <t>ยังไม่มีแผนการดำเนินการที่ตรงต่อปัญหานี้</t>
  </si>
  <si>
    <t>ความตระหนักในปัญหาของทุกภาคส่วน ท้องถิ่นพื้นที่บริเวณควรน่าจะเข้าร่วมดำเนินการและมีบทบาทในการแก้ปัญหามากขึ้น</t>
  </si>
  <si>
    <t>มีแผนงานของหน่วยงานต่างๆ ที่จะเพิ่มแหล่งเก็บกักน้ำในพื้นที่เกาะ</t>
  </si>
  <si>
    <t>หน่วยงานที่เกี่ยวข้องต้องมีแผนบูรณาการเพื่อรับมือภัยแล้งและลดผลกระทบในปีที่สภาพภูมิอากาศแปรปรวน (อาจเกิดขึ้นปีใดก็ได้)</t>
  </si>
  <si>
    <t>ข้อมูลการขาดน้ำจืดของเกาะ มีมากว่าสิบปี ทั้งที่เป็นเกาะอยู่อาศัยและเกาะท่องเที่ยว  
https://www.thaipbs.or.th/news/content/216024  https://www.thairath.co.th/news/local/south/323955</t>
  </si>
  <si>
    <t xml:space="preserve">ผลผลิตด้านการเพาะเลี้ยงสัตว์น้ำกร่อยและสัตว์น้ำจืดของจังหวัดสตูล ประจำปี 2561-2565  / มีส่วนได้ส่วนเสียจากการประชุมกลุ่มย่อยระบุว่า หากฝนทิ้งช่วงเป็นระยะเวลานานต้นยางพาราจะให้ผลผลิตที่น้อยกว่าปกติ ส่วนกลุ่มไม้ผลหากอุณหภูมิสูงขึ้นจะส่งผลต่อดอกไม้ผล หรือน้ำไม่เพียงพอก็จะเกิดดอกร่วงหล่นลงได้ ส่วนในระยะการเจริญเติบโตจะพบว่าหากฝนทิ้งช่วงหรือปริมาณน้ำไม่เพียงพอการให้ผลผลิตก็จะหยุดชะงักการเจริญเติบโตและหลุดร่วง สุดท้ายส่งผลให้คุณภาพผลผลิตลดลงและด้อยคุณภาพ </t>
  </si>
  <si>
    <t>ความแปรปรวนของปริมาณน้ำฝนที่จะมากขึ้นในอนาคต ก็ก่อให้เกิดผลกระทบต่อการขาดแคลนน้ำจืดชายฝั่ง และทะเล จำเป็นต้องมาตรการปรับตัวลดผลกระทบ</t>
  </si>
  <si>
    <t>หน่วยงานที่เกี่ยวข้องควรศึกษาหารูปแบบการทำการเกษตรและประมงที่ยืดหยุ่นต่อการแปรปรวนของสภาพภูมิอากาศ</t>
  </si>
  <si>
    <t xml:space="preserve">ข้อมูลจากการศึกษาของ ณฤทธิ์ ไทยบุรี (2565) ซึ่งทำการศึกษาปัจจัยที่ส่งผลกระทบต่อการปรับตัวของเกษตรกรชาวสวนยางพาราต่อการเปลี่ยนแปลงสภาพภูมิอากาศในพื้นที่เขตภาคใต้ตอนล่างของประเทศไทย / ข้อมูลจากการศึกษาของ จรีวรรณ จันทร์คงและคณะ (2562) ซึ่งทำการศึกษาผลกระทบของการเปลี่ยนแปลงสภาพภูมิอากาศต่อผลผลิตปาล์มน้ำมันในพื้นที่ภาคใต้ของประเทศไทย </t>
  </si>
  <si>
    <t>ความแปรปรวนของปริมาณน้ำฝนที่จะมากขึ้นในอนาคต ก็ก่อให้เกิดผลกระทบต่อการขาดแคลนน้ำจืด ฝนทิ้งช่วง ฝนตกหนัก น้ำท่วม ต่อพืชผลทางการเกษ๖ร จำเป็นต้องมาตรการปรับตัวลดผลกระทบ</t>
  </si>
  <si>
    <t>หน่วยงานที่เกี่ยวข้องควรศึกษาหารูปแบบการประมงที่ยืดหยุ่นต่อการแปรปรวนของสภาพภูมิอากาศ</t>
  </si>
  <si>
    <t xml:space="preserve">ความเสียหายต่อพืชผลทางเกษตร 
- พื้นที่นาได้รับความเสียหาย
- ผลผลิตไม้ผล
- พื้นที่ไม้ยืนต้นมีการระบาดของโรคและแมลง
</t>
  </si>
  <si>
    <t xml:space="preserve">การลดลงของประชากรสัตว์น้ำและชนิดพันธุ์/สาหร่าย 
- น้ำจืด ปริมาณสัตว์น้ำจืดที่จับได้ (เพาะเลี้ยง) (จังหวัด/ตัน)
- ปริมาณสัตว์ทางทะเลที่ขึ้นท่า (จังหวัด)
</t>
  </si>
  <si>
    <t>ส่งผลกระทบต่อรายได้ทางเศรษฐกิจ ความสูญเสียด้านทรัพย์สิน บ้านเรือนเสียหาย โครงสร้างพื้นฐานเสียหาย 
- มูลค่าความเสียหายน้ำท่วม/แล้ง</t>
  </si>
  <si>
    <t xml:space="preserve">พื้นที่เกาะขาดน้ำจืดใช้อุปโภค บริโภคช่วงแล้ง 
-  มูลค่าความเสียหายน้ำแล้ง
- จำนวนตำบล (พื้นที่มีเกาะ) แจ้งประสบปัญาหาขาดแคลนน้ำต่อปี
</t>
  </si>
  <si>
    <t>สถิติการกัดเซาะชายฝั่ง ซึ่งรวมถึงชายหาดท่องเที่ยว ข้อมูลน้ำท่วมไหลหลากในพื้นที่ท่องเที่ยวล่องแก่ง</t>
  </si>
  <si>
    <t>เฝ้าระวังการสูญเสียทรัพยากท่องเที่ยวอย่างถาวร เช่น ชายหาด และสภาพภูมิอากาศแปรปรวนในฤดูท่องเที่ยว</t>
  </si>
  <si>
    <t>ท้องถิ่นและหน่วยงานหาแนวทางลดผลกระทบจากการกัดเซาะอย่างฝั่งอย่างมีประสิทธิภาพและยั่งยืน</t>
  </si>
  <si>
    <t xml:space="preserve">สถานที่ท่องเที่ยวถูกปิดชั่วคราว
 - ชายหาดท่องเที่ยว ที่มีการกัดเซาะ 
- พื้นที่ท่องเที่ยวที่มีน้ำท่วม 
- จำนวนนักท่องต่อปี
</t>
  </si>
  <si>
    <t xml:space="preserve">โรคอุจจาระร่วงอยู่ในรายชื่อข้อมูลโรคที่ต้องเฝ้าระวังทางระบาดวิทยา 10 อันดับแรก ปี 2560-2564 ของจังหวัดสตูล </t>
  </si>
  <si>
    <t xml:space="preserve">โรคอุจจาระร่วงและโรคไข้เลือดออก อยู่ในรายชื่อข้อมูลโรคที่ต้องเฝ้าระวังทางระบาดวิทยา 10 อันดับแรก ปี 2560-2564 ของจังหวัดสตูล </t>
  </si>
  <si>
    <t>หน่วยงานสาธารณสุขในระดับจังหวัดและระดับประเทศ มีความตระหนักต่อภาวะโลกแปรปรวน และเริ่มเตรียมมาตรการรับมือ</t>
  </si>
  <si>
    <t xml:space="preserve">ปี 2564-2565 มีผู้ป่วยโรคไข้เลือดออก (สถิติการเกิดโรคไข้เลือดออกในจังหวัดสตูล พ.ศ. 2558-2565)  โรคไข้เลือดออก อยู่ในรายชื่อข้อมูลโรคที่ต้องเฝ้าระวังทางระบาดวิทยา 10 อันดับแรก ปี 2560-2564 ของจังหวัดสตูล </t>
  </si>
  <si>
    <t>สถิติอุณหภูมิสูงสุดแต่ละปีในจังหวัดสตูล มีแนวโน้มสูงขึ้น (ในรายงานฉบับสมบูรณ์) แต่แนวโน้มจากผู้ป่วยจากโรคลมแดดยังไม่ชัดเจน</t>
  </si>
  <si>
    <t>อุณหภูมิสูงสุดแต่ละปีในจังหวัดสตูลสูงขึ้น อาจทำให้เกิดผู้ป่วยโรคลมแดดมากขึ้น</t>
  </si>
  <si>
    <t>หน่วยงานสาธารณสุขในระดับจังหวัด ควรเตือนภัยอาชีพที่ทำงานกลางแจ้งและผู้เปราะบางในวันหรือเดือนที่มีอุณหภูมิสูง</t>
  </si>
  <si>
    <t>โรคที่เกิดจากอาหารและน้ำเป็นสื่อ เช่น โรคอุจจาระร่วง 
- แนวโน้มผู้ป่วยจากโรค</t>
  </si>
  <si>
    <t>โรคอุบัติใหม่และอุบัติซ้ำ เช่น ไข้เลือดออก/โรคฉี่หนู 
- แนวโน้มผู้ป่วยจากโรค</t>
  </si>
  <si>
    <t>โรคจากการเปลี่ยนแปลงอุณหภูมิ เช่น โรคลมแดด 
- แนวโน้มผู้ป่วยจากโรค</t>
  </si>
  <si>
    <t>พื้นที่กัดเซาะชายฝั่งที่รุนแรงมากขึ้น / วงเสวนา focus group กังวลถึงผลของการกัดเซาะชายฝั่งที่ทำให้ระบบนิเวศชายฝั่งเสื่อมสภาพ</t>
  </si>
  <si>
    <t>แนวโน้มการกัดเซาะชายฝั่งรุนแรงมากขึ้น และปัจจัยอื่นๆ</t>
  </si>
  <si>
    <t>แนวทางในปัจจุบันยังไม่สามารถลดผลกระทบได้อย่างมีประสิทธิภาพ</t>
  </si>
  <si>
    <t xml:space="preserve">ปี 2559 มีการสำรวจพบปะการังฟอกขาวและเสื่อมโทรมในหลายจุดของพื้นที่อุทยานแห่งชาติตะรุเตา ต. เกาะสาหร่าย อ. เมืองสตูล (https://www.matichon.co.th/region/news_177533)  </t>
  </si>
  <si>
    <t>ปัจจัยอุณหภูมิที่สูงขึ้นของน้ำทะเลเกี่ยวข้องกับการเกิดปะการังฟอกขาว รวมด้วยปัจจัยด้านกิจกรรมมนุษย์ เช่น การประมง และการท่องเที่ยว</t>
  </si>
  <si>
    <t>หน่วยงานที่เกี่ยวข้องติดตามสถานการณ์ใกล้ชิด กำหนดเป็นเขตคุ้มครองสิ่งแวดล้อม</t>
  </si>
  <si>
    <t>วงเสวนา focus group มีการพูดถึงสัตว์น้ำตามธรรมชาติ / เฉพาะถิ่นที่สูญหายไป</t>
  </si>
  <si>
    <t xml:space="preserve">มีหลายๆ ปัจจัยเกี่ยวข้อง ทั้งด้านสภาพแวดล้อม การพัฒนา และการเสื่อมโทรมของธรรมชาติ </t>
  </si>
  <si>
    <t>ยังไม่มีแผนดำเนินการ</t>
  </si>
  <si>
    <t>การสูญเสียระบบนิเวศและชนิดพันธุ์ 
- พื้นที่ป่าชายเลน 
- พื้นที่ชายฝั่งที่ถูกกัดเซาะ</t>
  </si>
  <si>
    <t>พื้นที่หญ้าทะเล / ประการังฟอกขาว 
- ความสมบูรณ์พื้นที่แนวปะการัง</t>
  </si>
  <si>
    <t>การเกิดอุทกภัยครั้งใหญ่ๆ รอบประมาณ 10-12 ปี</t>
  </si>
  <si>
    <t>มีแนวโน้มของจำนวนการเกิดอุทุกภัยมากขึ้น แต่มีความเสียหายแตกต่างกันไป (สถิติสถานการณ์อุทกภัยและมูลค่าการให้ความช่วยเหลือของจังหวัดสตูล  ระหว่างปี พ.ศ.2556 - 2565 / พื้นที่น้ำท่วมซ้ำซากจังหวัดสตูล)</t>
  </si>
  <si>
    <t>การสูญเสียทรัพย์สินโดยเฉพาะในพื้นที่ลุ่มน่าจะมีมากขึ้น จากสภาพฝนที่จะตกหนาแน่นเข้มข้นขึ้น ทำให้รับมือไม่ทัน</t>
  </si>
  <si>
    <t>หน่วยงานและท้องถิ่น มีแผนฝึกอบรมการเตรียมรับมือ/ลดความเสี่ยงจากอุทกภัยในพื้นที่ลุ่มต่ำทั้งที่เคยและไม่เคยประสบภัยมาก่อน</t>
  </si>
  <si>
    <t>ข้อมูลจะสอดคล้องกับการเกิดอุทกภัยและการสูญเสียทรัพย์สิน</t>
  </si>
  <si>
    <t xml:space="preserve">หน่วยงานและท้องถิ่น ควรใช้หลักการฟื้นฟูให้ดีกว่าและปลอดภัยกว่าเดิม (Build Back Better and Safer) มาใช้เพื่อวางแผนในการลดความเสี่ยงที่มีอยู่เดิมและป้องกันไม่ให้ความเสี่ยงใหม่เกิดขึ้น และการปรับวิถีชีวิตที่ไม่คุ้นเคยให้เป็นสิ่งปกติใหม่ (New Normal) </t>
  </si>
  <si>
    <t>ในพื้นที่น้ำท่วมซ้ำซากของ ปภ อาจมีการย้ายถิ่นออกมากขึ้น</t>
  </si>
  <si>
    <t>การย้ายออกพื้นที่สะท้อนปัญหาผลกระทบจากอุทกภัย ว่าปัญหาไม่ดีขึ้น</t>
  </si>
  <si>
    <t>ท้องถิ่นและหน่วยงานที่เกี่ยวข้อง มีแผนงานเข้าแก้ปัญหาพื้นที่น้ำท่วมซ้ำซากอย่างเร่งด่วนและต่อเนื่อง</t>
  </si>
  <si>
    <t>การสูญเสียทรัพย์สิน 
- แนวโน้มผู้ป่วยจากโรค</t>
  </si>
  <si>
    <t>สาธารณูปโภคเสียหาย/พังและส่งผลกระทบต่อวิถีชีวิต 
- แนวโน้มผู้ป่วยจากโรค</t>
  </si>
  <si>
    <t>การย้ายถิ่นฐานจากคนดั้งเดิม
 -  แนวโน้มผู้ป่วยจากโรค</t>
  </si>
  <si>
    <t>การรุกล้ำของน้ำเค็ม ทำให้ปลูกพืชที่ไม่มีคุณภาพและได้ผลผลิตน้อยลง 
- ความเค็มของน้ำในลำคลองสายหลัก</t>
  </si>
  <si>
    <t>จำนวนชนิดลัตว์น้ำตามธรรมชาติ 
- จำนวนชนิดลัตว์น้ำตามธรรมชาติในคลองสายหลัก</t>
  </si>
  <si>
    <t>คุณภาพน้ำไม่สามารถอุปโภคบริโภค
- จำนวนของสถานีผลิตปะปาภูเขาที่ไม่มีประสิทธิภาพ</t>
  </si>
  <si>
    <t xml:space="preserve"> คุณภาพน้ำไม่สามารถอุปโภคบริโภค
– จำนวนของสถานีผลิตปะปาภูเขาที่ไม่มีประสิทธิภาพ</t>
  </si>
  <si>
    <t xml:space="preserve"> การรุกล้ำของน้ำเค็ม ทำให้ปลูกพืชที่ไม่มีคุณภาพและได้
  ผลผลิตน้อยลง
– ความเค็มของน้ำในลำคลองสายหลัก</t>
  </si>
  <si>
    <t>สถานที่ท่องเที่ยวถูกปิดชั่วคราว
- ชายหาดท่องเที่ยว ที่มีการกัดเซาะ
- พื้นที่ท่องเที่ยวที่มีน้ำท่วม
- จำนวนนักท่องต่อปี</t>
  </si>
  <si>
    <t>พื้นที่เกาะขาดน้ำจืดใช้อุปโภค บริโภคช่วงแล้ง 
-  มูลค่าความเสียหายน้ำแล้ง
-  จำนวนตำบล (พื้นที่มีเกาะ) แจ้งประสบปัญหาขาดแคลนน้ำต่อปี</t>
  </si>
  <si>
    <t>โรคที่เกิดจากอาหารและน้ำเป็นสื่อ เช่น โรคอุจจาระร่วง
  และแนวโน้มผู้ป่วยจากโรค</t>
  </si>
  <si>
    <t>โรคอุบัติใหม่และอุบัติซ้ำ เช่น ไข้เลือดออก/โรคฉี่หนู
  และแนวโน้มผู้ป่วยจากโรค</t>
  </si>
  <si>
    <t>การสูญเสียระบบนิเวศและชนิดพันธุ์
-พื้นที่ป่าชายเลน และพื้นที่ชายฝั่งที่ถูกกัดเซาะ</t>
  </si>
  <si>
    <t>การลดลงของประชากรสัตว์น้ำและชนิดพันธุ์/สาหร่าย
- น้ำจืด ปริมาณสัตว์น้ำจืดที่จับได้ (เพาะเลี้ยง) (จังหวัด/ตัน)
- ปริมาณสัตว์ทางทะเลที่ขึ้นท่า (จังหวัด)</t>
  </si>
  <si>
    <t>โรคจากการเปลี่ยนแปลงอุณหภูมิ เช่น โรคลมแดด
  และแนวโน้มผู้ป่วยจากโรค</t>
  </si>
  <si>
    <t>พื้นที่หญ้าทะเล / ประการังฟอกขาว
– ความสมบูรณ์พื้นที่แนวปะการัง</t>
  </si>
  <si>
    <t>จำนวนชนิดลสัตว์น้ำตามธรรมชาติ
-จำนวนชนิดลสัตว์น้ำตามธรรมชาติในคลองสายหลัก</t>
  </si>
  <si>
    <t xml:space="preserve"> การย้ายถิ่นฐานจากคนดั้งเดิม
- แนวโน้มผู้ป่วยจากโรค</t>
  </si>
  <si>
    <t>√</t>
  </si>
  <si>
    <t>สาขาด้านทรัพยากรธรรมชาติ</t>
  </si>
  <si>
    <t>หน่วยงานที่ประเมิน</t>
  </si>
  <si>
    <t>โครงการชลประทานจังหวัดสตูล</t>
  </si>
  <si>
    <t>สำนักงานเกษตรจังหวัดสตูล</t>
  </si>
  <si>
    <t>สำนักงานการท่องเที่ยวและกีฬาจังหวัดสตูล</t>
  </si>
  <si>
    <t>สำนักงานสาธารณสุขจังหวัดสตูล</t>
  </si>
  <si>
    <t>1) สำนักงานทรัพยากรธรรมชาติและสิ่งแวดล้อมจังหวัดสตูล
2) สำนักงานส่งเสริมการปกครองท้องถิ่นจังหวัดสตูล 
3) องค์การบริหารส่วนจังหวัดสตูล
4) สำนักงานทรัพยากรทางทะเลและชายฝั่งที่ 7</t>
  </si>
  <si>
    <t>1) สำนักงานทรัพยากรธรรมชาติและสิ่งแวดล้อมจังหวัดสตูล
2) สำนักงานทรัพยากรทางทะเลและชายฝั่งที่ 10</t>
  </si>
  <si>
    <t>1) สำนักงานทรัพยากรธรรมชาติและสิ่งแวดล้อมจังหวัดสตูล
2) สำนักงานทรัพยากรทางทะเลและชายฝั่งที่ 7</t>
  </si>
  <si>
    <t>1) สำนักงานทรัพยากรธรรมชาติและสิ่งแวดล้อมจังหวัดสตูล
2) องค์การบริหารส่วนจังหวัดสตูล
3) สำนักงานทรัพยากรทางทะเลและชายฝั่งที่ 7</t>
  </si>
  <si>
    <t>1) โครงการชลประทานจังหวัดสตูล
2) สำนักงานโยธาธิการและผังเมืองจังหวัดสตูล
3) สำนักงานป้องกันและบรรเทาสาธารณภัยจังหวัดสตูล 
4) สำนักงานส่งเสริมการปกครองท้องถิ่นจังหวัดสตูล</t>
  </si>
  <si>
    <t>1) สำนักงานโยธาธิการและผังเมืองจังหวัดสตูล
2) สำนักงานป้องกันและบรรเทาสาธารณภัยจังหวัดสตูล 
3) สำนักงานส่งเสริมการปกครองท้องถิ่นจังหวัดสตูล</t>
  </si>
  <si>
    <t>ผลรวมค่าน้ำหนักผ่านเกณฑ์ 
ร้อยละ 80 (√)</t>
  </si>
  <si>
    <r>
      <t xml:space="preserve">โครงการ 6 </t>
    </r>
    <r>
      <rPr>
        <sz val="14"/>
        <color theme="1"/>
        <rFont val="TH SarabunPSK"/>
        <family val="2"/>
      </rPr>
      <t>โครงการพัฒนาแหล่งน้ำเพื่อการอุปโภค-บริโภคในแหล่งท่องเที่ยวสำคัญบนเกาะ</t>
    </r>
    <r>
      <rPr>
        <b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พื้นที่ชายฝั่ง และพื้นที่บนบก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</si>
  <si>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การเสริมสร้างความตระหนัก และการพัฒนาระบบการติดตาม และการควบคุมการระบาดของโรคที่มีความสัมพันธ์กับการเปลี่ยนแปลงของอากาศ (เช่น โรคที่เกิดจากยุงเป็น พาหะ โรคที่มากับน้ำและความชื้น)</t>
    </r>
  </si>
  <si>
    <r>
      <t>โครงการที่ 3 
โ</t>
    </r>
    <r>
      <rPr>
        <sz val="16"/>
        <color theme="1"/>
        <rFont val="TH SarabunPSK"/>
        <family val="2"/>
      </rPr>
      <t>ครงการอนุรักษ์พันธุกรรมพันธุ์พืช สัตว์ทะเลหายากและรักษาความหลากหลายทางชีวภาพในพื้นที่ป่า พื้นที่ริมคลอง พื้นที่ป่าชายเลน</t>
    </r>
  </si>
  <si>
    <r>
      <rPr>
        <b/>
        <u/>
        <sz val="16"/>
        <color theme="1"/>
        <rFont val="TH SarabunPSK"/>
        <family val="2"/>
      </rPr>
      <t xml:space="preserve">โครงการที่ 1 </t>
    </r>
    <r>
      <rPr>
        <sz val="16"/>
        <color theme="1"/>
        <rFont val="TH SarabunPSK"/>
        <family val="2"/>
      </rPr>
      <t xml:space="preserve">
การเพิ่มขีดความสามารถของระบบระบายน้ำในพื้นที่ประสบอุทกภัยซ้ำซาก (พื้นที่เขตเมืองสตูล พื้นที่ลุ่มต่ำริมคลองสายหลัก เช่น คลองละงู คลองดุสน เป็นต้น)</t>
    </r>
  </si>
  <si>
    <r>
      <rPr>
        <b/>
        <u/>
        <sz val="16"/>
        <color theme="1"/>
        <rFont val="TH SarabunPSK"/>
        <family val="2"/>
      </rPr>
      <t xml:space="preserve">โครงการที่ 2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การเพิ่มขีดความสามารถของชุมชน และองค์กรปกครองส่วนท้องถิ่นในการเตรียมความพร้อมเพื่อรับมืออุทกภัย (การเตรียมความพร้อม การเตือนภัยและเฝ้าระวัง)</t>
    </r>
  </si>
  <si>
    <r>
      <rPr>
        <b/>
        <u/>
        <sz val="16"/>
        <color theme="1"/>
        <rFont val="TH SarabunPSK"/>
        <family val="2"/>
      </rPr>
      <t xml:space="preserve">โครงการที่ 4 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การจัดเตรียมปัจจัยพื้นฐานที่จำเป็นต่อการรับมือของกลุ่มเปราะบางในพื้นที่เสี่ยงอุทกภัย (ผู้สูงอายุ คนพิการ ผู้ป่วยติดเตียง ครัวเรือนรายได้น้อย รวมถึงกลุ่มชาติพันธุ์ อูรักลาโว้ย พื้นที่เกาะหลีเป๊ะ บุโหลน ลังกาวี อาดัง , มานิ ในพื้นที่ อ.ละงู อ.ทุ่งหว้า อ.มะนัง อำเภอเมือง)</t>
    </r>
  </si>
  <si>
    <r>
      <t xml:space="preserve">โครงการ 14 </t>
    </r>
    <r>
      <rPr>
        <sz val="14"/>
        <color theme="1"/>
        <rFont val="TH SarabunPSK"/>
        <family val="2"/>
      </rPr>
      <t>การเพิ่มขีดความสามารถของระบบระบายน้ำในพื้นที่ประสบอุทกภัยซ้ำซาก (พื้นที่เขตเมืองสตูล พื้นที่ลุ่มต่ำริมคลองสายหลัก เช่น คลองละงู คลองดุสน เป็นต้น)</t>
    </r>
  </si>
  <si>
    <t>1) กรมส่งเสริมการปกครองท้องถิ่น 
2) สำนักงานสาธารณสุขจังหวัดสตูล
3) สำนักงานป้องกันและบรรเทาสาธารณภัยจังหวัดสตูล
4) สำนักงานพัฒนาสังคมและความมั่นคงของมนุษย์จังหวัดสตูล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</si>
</sst>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Tahoma"/>
      <scheme val="minor"/>
    </font>
    <font>
      <b/>
      <sz val="16"/>
      <color theme="1"/>
      <name val="Calibri"/>
    </font>
    <font>
      <sz val="11"/>
      <color theme="1"/>
      <name val="Calibri"/>
    </font>
    <font>
      <sz val="16"/>
      <color theme="1"/>
      <name val="Tahoma"/>
    </font>
    <font>
      <sz val="11"/>
      <color theme="1"/>
      <name val="Tahoma"/>
    </font>
    <font>
      <b/>
      <u/>
      <sz val="11"/>
      <color theme="1"/>
      <name val="Calibri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theme="4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sz val="8"/>
      <name val="Tahoma"/>
      <scheme val="minor"/>
    </font>
    <font>
      <b/>
      <sz val="14"/>
      <color rgb="FF000000"/>
      <name val="TH SarabunPSK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  <scheme val="minor"/>
    </font>
    <font>
      <sz val="16"/>
      <name val="Tahoma"/>
      <family val="2"/>
    </font>
    <font>
      <sz val="16"/>
      <color theme="1"/>
      <name val="Tahoma"/>
      <family val="2"/>
    </font>
    <font>
      <b/>
      <sz val="12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  <font>
      <sz val="8"/>
      <name val="Tahoma"/>
      <family val="2"/>
      <scheme val="minor"/>
    </font>
    <font>
      <b/>
      <sz val="11"/>
      <color theme="1"/>
      <name val="TH SarabunPSK"/>
      <family val="2"/>
    </font>
    <font>
      <b/>
      <sz val="1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E7E6E6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8" fillId="0" borderId="0" xfId="0" applyFont="1"/>
    <xf numFmtId="0" fontId="8" fillId="0" borderId="4" xfId="0" applyFont="1" applyBorder="1" applyAlignment="1">
      <alignment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0" fontId="6" fillId="14" borderId="4" xfId="0" applyFont="1" applyFill="1" applyBorder="1" applyAlignment="1">
      <alignment horizontal="center"/>
    </xf>
    <xf numFmtId="0" fontId="6" fillId="14" borderId="4" xfId="0" applyFont="1" applyFill="1" applyBorder="1" applyAlignment="1">
      <alignment vertical="top"/>
    </xf>
    <xf numFmtId="0" fontId="8" fillId="14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1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15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15" borderId="1" xfId="0" applyFont="1" applyFill="1" applyBorder="1" applyAlignment="1">
      <alignment horizontal="center" vertical="top"/>
    </xf>
    <xf numFmtId="0" fontId="6" fillId="20" borderId="4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vertical="top" wrapText="1"/>
    </xf>
    <xf numFmtId="0" fontId="8" fillId="0" borderId="11" xfId="0" applyFont="1" applyBorder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2" xfId="0" applyFont="1" applyBorder="1"/>
    <xf numFmtId="0" fontId="7" fillId="21" borderId="12" xfId="0" applyFont="1" applyFill="1" applyBorder="1"/>
    <xf numFmtId="0" fontId="8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8" xfId="0" applyFont="1" applyBorder="1" applyAlignment="1">
      <alignment vertical="top" wrapText="1"/>
    </xf>
    <xf numFmtId="0" fontId="6" fillId="15" borderId="5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6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top"/>
    </xf>
    <xf numFmtId="0" fontId="6" fillId="15" borderId="8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vertical="top"/>
    </xf>
    <xf numFmtId="0" fontId="6" fillId="15" borderId="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top"/>
    </xf>
    <xf numFmtId="0" fontId="6" fillId="15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top"/>
    </xf>
    <xf numFmtId="0" fontId="8" fillId="0" borderId="2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8" fillId="0" borderId="13" xfId="0" applyFont="1" applyBorder="1" applyAlignment="1">
      <alignment vertical="top"/>
    </xf>
    <xf numFmtId="0" fontId="6" fillId="0" borderId="13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/>
    </xf>
    <xf numFmtId="0" fontId="8" fillId="0" borderId="5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top"/>
    </xf>
    <xf numFmtId="0" fontId="6" fillId="15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top"/>
    </xf>
    <xf numFmtId="0" fontId="8" fillId="0" borderId="8" xfId="0" applyFont="1" applyBorder="1"/>
    <xf numFmtId="0" fontId="6" fillId="2" borderId="4" xfId="0" applyFont="1" applyFill="1" applyBorder="1" applyAlignment="1">
      <alignment horizontal="left" vertical="top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5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22" fillId="22" borderId="12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2" borderId="12" xfId="0" applyFont="1" applyFill="1" applyBorder="1"/>
    <xf numFmtId="0" fontId="6" fillId="2" borderId="7" xfId="0" applyFont="1" applyFill="1" applyBorder="1"/>
    <xf numFmtId="0" fontId="8" fillId="2" borderId="4" xfId="0" applyFont="1" applyFill="1" applyBorder="1"/>
    <xf numFmtId="0" fontId="6" fillId="0" borderId="12" xfId="0" applyFont="1" applyBorder="1"/>
    <xf numFmtId="0" fontId="23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24" fillId="0" borderId="0" xfId="0" applyFont="1"/>
    <xf numFmtId="0" fontId="23" fillId="2" borderId="4" xfId="0" applyFont="1" applyFill="1" applyBorder="1"/>
    <xf numFmtId="0" fontId="23" fillId="2" borderId="4" xfId="0" applyFont="1" applyFill="1" applyBorder="1" applyAlignment="1">
      <alignment wrapText="1"/>
    </xf>
    <xf numFmtId="0" fontId="23" fillId="2" borderId="4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23" fillId="2" borderId="4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right" vertical="center"/>
    </xf>
    <xf numFmtId="0" fontId="26" fillId="0" borderId="4" xfId="0" applyFont="1" applyBorder="1"/>
    <xf numFmtId="0" fontId="23" fillId="14" borderId="4" xfId="0" applyFont="1" applyFill="1" applyBorder="1" applyAlignment="1">
      <alignment horizontal="center"/>
    </xf>
    <xf numFmtId="0" fontId="23" fillId="14" borderId="4" xfId="0" applyFont="1" applyFill="1" applyBorder="1" applyAlignment="1">
      <alignment vertical="top"/>
    </xf>
    <xf numFmtId="0" fontId="26" fillId="14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16" borderId="12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12" fillId="0" borderId="22" xfId="0" applyFont="1" applyBorder="1"/>
    <xf numFmtId="0" fontId="6" fillId="2" borderId="3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6" fillId="15" borderId="12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7" fillId="6" borderId="4" xfId="0" applyFont="1" applyFill="1" applyBorder="1" applyAlignment="1">
      <alignment horizontal="center" wrapText="1"/>
    </xf>
    <xf numFmtId="0" fontId="27" fillId="7" borderId="4" xfId="0" applyFont="1" applyFill="1" applyBorder="1" applyAlignment="1">
      <alignment horizontal="center" wrapText="1"/>
    </xf>
    <xf numFmtId="0" fontId="27" fillId="8" borderId="4" xfId="0" applyFont="1" applyFill="1" applyBorder="1" applyAlignment="1">
      <alignment horizontal="center" wrapText="1"/>
    </xf>
    <xf numFmtId="0" fontId="27" fillId="0" borderId="5" xfId="0" applyFont="1" applyBorder="1" applyAlignment="1">
      <alignment horizontal="center" vertical="center" wrapText="1"/>
    </xf>
    <xf numFmtId="0" fontId="27" fillId="9" borderId="4" xfId="0" applyFont="1" applyFill="1" applyBorder="1" applyAlignment="1">
      <alignment wrapText="1"/>
    </xf>
    <xf numFmtId="0" fontId="27" fillId="10" borderId="4" xfId="0" applyFont="1" applyFill="1" applyBorder="1" applyAlignment="1">
      <alignment wrapText="1"/>
    </xf>
    <xf numFmtId="0" fontId="27" fillId="0" borderId="4" xfId="0" applyFont="1" applyBorder="1" applyAlignment="1">
      <alignment horizontal="center" wrapText="1"/>
    </xf>
    <xf numFmtId="0" fontId="28" fillId="23" borderId="12" xfId="0" applyFont="1" applyFill="1" applyBorder="1" applyAlignment="1">
      <alignment vertical="center" wrapText="1"/>
    </xf>
    <xf numFmtId="0" fontId="28" fillId="25" borderId="12" xfId="0" applyFont="1" applyFill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top" wrapText="1"/>
    </xf>
    <xf numFmtId="0" fontId="30" fillId="0" borderId="0" xfId="0" applyFont="1" applyAlignment="1">
      <alignment horizontal="left" wrapText="1"/>
    </xf>
    <xf numFmtId="0" fontId="30" fillId="0" borderId="0" xfId="0" applyFont="1"/>
    <xf numFmtId="0" fontId="32" fillId="0" borderId="12" xfId="0" applyFont="1" applyBorder="1" applyAlignment="1">
      <alignment vertical="top" wrapText="1"/>
    </xf>
    <xf numFmtId="0" fontId="32" fillId="23" borderId="12" xfId="0" applyFont="1" applyFill="1" applyBorder="1" applyAlignment="1">
      <alignment vertical="center" wrapText="1"/>
    </xf>
    <xf numFmtId="0" fontId="32" fillId="24" borderId="12" xfId="0" applyFont="1" applyFill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30" fillId="0" borderId="0" xfId="0" applyFont="1" applyAlignment="1">
      <alignment vertical="top" wrapText="1"/>
    </xf>
    <xf numFmtId="0" fontId="29" fillId="24" borderId="12" xfId="0" applyFont="1" applyFill="1" applyBorder="1" applyAlignment="1">
      <alignment vertical="center" wrapText="1"/>
    </xf>
    <xf numFmtId="0" fontId="28" fillId="24" borderId="12" xfId="0" applyFont="1" applyFill="1" applyBorder="1" applyAlignment="1">
      <alignment vertical="center" wrapText="1"/>
    </xf>
    <xf numFmtId="0" fontId="32" fillId="25" borderId="12" xfId="0" applyFont="1" applyFill="1" applyBorder="1" applyAlignment="1">
      <alignment vertical="center" wrapText="1"/>
    </xf>
    <xf numFmtId="0" fontId="32" fillId="0" borderId="12" xfId="0" applyFont="1" applyBorder="1" applyAlignment="1">
      <alignment horizontal="left" vertical="top" wrapText="1" readingOrder="1"/>
    </xf>
    <xf numFmtId="0" fontId="30" fillId="23" borderId="12" xfId="0" applyFont="1" applyFill="1" applyBorder="1" applyAlignment="1">
      <alignment vertical="top" wrapText="1"/>
    </xf>
    <xf numFmtId="0" fontId="30" fillId="24" borderId="12" xfId="0" applyFont="1" applyFill="1" applyBorder="1" applyAlignment="1">
      <alignment vertical="top" wrapText="1"/>
    </xf>
    <xf numFmtId="0" fontId="30" fillId="0" borderId="12" xfId="0" applyFont="1" applyBorder="1" applyAlignment="1">
      <alignment vertical="top" wrapText="1"/>
    </xf>
    <xf numFmtId="0" fontId="30" fillId="25" borderId="12" xfId="0" applyFont="1" applyFill="1" applyBorder="1" applyAlignment="1">
      <alignment vertical="top" wrapText="1"/>
    </xf>
    <xf numFmtId="0" fontId="27" fillId="8" borderId="5" xfId="0" applyFont="1" applyFill="1" applyBorder="1" applyAlignment="1">
      <alignment horizontal="center" wrapText="1"/>
    </xf>
    <xf numFmtId="0" fontId="32" fillId="24" borderId="12" xfId="0" applyFont="1" applyFill="1" applyBorder="1" applyAlignment="1">
      <alignment vertical="top" wrapText="1"/>
    </xf>
    <xf numFmtId="0" fontId="32" fillId="25" borderId="12" xfId="0" applyFont="1" applyFill="1" applyBorder="1" applyAlignment="1">
      <alignment vertical="top" wrapText="1"/>
    </xf>
    <xf numFmtId="0" fontId="32" fillId="23" borderId="12" xfId="0" applyFont="1" applyFill="1" applyBorder="1" applyAlignment="1">
      <alignment vertical="top" wrapText="1"/>
    </xf>
    <xf numFmtId="0" fontId="27" fillId="10" borderId="5" xfId="0" applyFont="1" applyFill="1" applyBorder="1" applyAlignment="1">
      <alignment wrapText="1"/>
    </xf>
    <xf numFmtId="0" fontId="30" fillId="12" borderId="4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11" xfId="0" applyFont="1" applyBorder="1" applyAlignment="1">
      <alignment horizontal="center" vertical="top"/>
    </xf>
    <xf numFmtId="0" fontId="30" fillId="0" borderId="7" xfId="0" applyFont="1" applyBorder="1"/>
    <xf numFmtId="0" fontId="27" fillId="13" borderId="12" xfId="0" applyFont="1" applyFill="1" applyBorder="1" applyAlignment="1">
      <alignment horizontal="center" vertical="center" wrapText="1"/>
    </xf>
    <xf numFmtId="0" fontId="27" fillId="14" borderId="12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30" fillId="0" borderId="4" xfId="0" applyFont="1" applyBorder="1" applyAlignment="1">
      <alignment wrapText="1"/>
    </xf>
    <xf numFmtId="0" fontId="30" fillId="0" borderId="4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15" fillId="26" borderId="12" xfId="0" applyFont="1" applyFill="1" applyBorder="1" applyAlignment="1">
      <alignment vertical="center"/>
    </xf>
    <xf numFmtId="0" fontId="34" fillId="26" borderId="0" xfId="0" applyFont="1" applyFill="1"/>
    <xf numFmtId="0" fontId="34" fillId="26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27" borderId="0" xfId="0" applyFont="1" applyFill="1"/>
    <xf numFmtId="0" fontId="35" fillId="27" borderId="0" xfId="0" applyFont="1" applyFill="1" applyAlignment="1">
      <alignment horizontal="left" vertical="center"/>
    </xf>
    <xf numFmtId="0" fontId="34" fillId="28" borderId="0" xfId="0" applyFont="1" applyFill="1"/>
    <xf numFmtId="0" fontId="34" fillId="28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4" fillId="29" borderId="0" xfId="0" applyFont="1" applyFill="1"/>
    <xf numFmtId="0" fontId="34" fillId="29" borderId="0" xfId="0" applyFont="1" applyFill="1" applyAlignment="1">
      <alignment horizontal="left" vertical="center"/>
    </xf>
    <xf numFmtId="0" fontId="34" fillId="25" borderId="0" xfId="0" applyFont="1" applyFill="1"/>
    <xf numFmtId="0" fontId="34" fillId="25" borderId="0" xfId="0" applyFont="1" applyFill="1" applyAlignment="1">
      <alignment horizontal="left" vertical="center"/>
    </xf>
    <xf numFmtId="0" fontId="34" fillId="0" borderId="0" xfId="0" applyFont="1"/>
    <xf numFmtId="0" fontId="34" fillId="30" borderId="0" xfId="0" applyFont="1" applyFill="1"/>
    <xf numFmtId="0" fontId="34" fillId="3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7" fillId="5" borderId="1" xfId="0" applyFont="1" applyFill="1" applyBorder="1" applyAlignment="1">
      <alignment horizontal="center" vertical="center" wrapText="1"/>
    </xf>
    <xf numFmtId="0" fontId="31" fillId="0" borderId="2" xfId="0" applyFont="1" applyBorder="1"/>
    <xf numFmtId="0" fontId="31" fillId="0" borderId="3" xfId="0" applyFont="1" applyBorder="1"/>
    <xf numFmtId="0" fontId="27" fillId="0" borderId="5" xfId="0" applyFont="1" applyBorder="1" applyAlignment="1">
      <alignment horizontal="center" vertical="center" wrapText="1"/>
    </xf>
    <xf numFmtId="0" fontId="31" fillId="0" borderId="6" xfId="0" applyFont="1" applyBorder="1"/>
    <xf numFmtId="0" fontId="31" fillId="0" borderId="6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 wrapText="1"/>
    </xf>
    <xf numFmtId="0" fontId="31" fillId="0" borderId="12" xfId="0" applyFont="1" applyBorder="1"/>
    <xf numFmtId="0" fontId="27" fillId="2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5" fillId="31" borderId="13" xfId="0" applyFont="1" applyFill="1" applyBorder="1" applyAlignment="1">
      <alignment horizontal="center" vertical="center" wrapText="1"/>
    </xf>
    <xf numFmtId="0" fontId="15" fillId="31" borderId="15" xfId="0" applyFont="1" applyFill="1" applyBorder="1" applyAlignment="1">
      <alignment horizontal="center" vertical="center"/>
    </xf>
    <xf numFmtId="0" fontId="15" fillId="29" borderId="20" xfId="0" applyFont="1" applyFill="1" applyBorder="1" applyAlignment="1">
      <alignment horizontal="left" vertical="center"/>
    </xf>
    <xf numFmtId="0" fontId="15" fillId="29" borderId="25" xfId="0" applyFont="1" applyFill="1" applyBorder="1" applyAlignment="1">
      <alignment horizontal="left" vertical="center"/>
    </xf>
    <xf numFmtId="0" fontId="15" fillId="29" borderId="22" xfId="0" applyFont="1" applyFill="1" applyBorder="1" applyAlignment="1">
      <alignment horizontal="left" vertical="center"/>
    </xf>
    <xf numFmtId="0" fontId="15" fillId="32" borderId="13" xfId="0" applyFont="1" applyFill="1" applyBorder="1" applyAlignment="1">
      <alignment horizontal="center" vertical="center" wrapText="1"/>
    </xf>
    <xf numFmtId="0" fontId="15" fillId="32" borderId="15" xfId="0" applyFont="1" applyFill="1" applyBorder="1" applyAlignment="1">
      <alignment horizontal="center" vertical="center"/>
    </xf>
    <xf numFmtId="0" fontId="15" fillId="22" borderId="12" xfId="0" applyFont="1" applyFill="1" applyBorder="1" applyAlignment="1">
      <alignment horizontal="center" vertical="center"/>
    </xf>
    <xf numFmtId="0" fontId="15" fillId="30" borderId="12" xfId="0" applyFont="1" applyFill="1" applyBorder="1" applyAlignment="1">
      <alignment vertical="center"/>
    </xf>
    <xf numFmtId="0" fontId="15" fillId="28" borderId="12" xfId="0" applyFont="1" applyFill="1" applyBorder="1" applyAlignment="1">
      <alignment vertical="center"/>
    </xf>
    <xf numFmtId="0" fontId="15" fillId="25" borderId="12" xfId="0" applyFont="1" applyFill="1" applyBorder="1" applyAlignment="1">
      <alignment vertical="center"/>
    </xf>
    <xf numFmtId="0" fontId="15" fillId="27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left" vertical="top" wrapText="1"/>
    </xf>
    <xf numFmtId="0" fontId="6" fillId="16" borderId="2" xfId="0" applyFont="1" applyFill="1" applyBorder="1" applyAlignment="1">
      <alignment horizontal="left" vertical="top" wrapText="1"/>
    </xf>
    <xf numFmtId="0" fontId="6" fillId="16" borderId="3" xfId="0" applyFont="1" applyFill="1" applyBorder="1" applyAlignment="1">
      <alignment horizontal="left" vertical="top" wrapText="1"/>
    </xf>
    <xf numFmtId="0" fontId="8" fillId="16" borderId="1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6" fillId="0" borderId="12" xfId="0" applyFont="1" applyBorder="1" applyAlignment="1">
      <alignment horizontal="center" vertical="center"/>
    </xf>
    <xf numFmtId="0" fontId="6" fillId="16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18" borderId="12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8" fillId="14" borderId="1" xfId="0" applyFont="1" applyFill="1" applyBorder="1" applyAlignment="1">
      <alignment horizontal="left" vertical="top"/>
    </xf>
    <xf numFmtId="0" fontId="12" fillId="0" borderId="2" xfId="0" applyFont="1" applyBorder="1"/>
    <xf numFmtId="0" fontId="12" fillId="0" borderId="3" xfId="0" applyFont="1" applyBorder="1"/>
    <xf numFmtId="0" fontId="8" fillId="0" borderId="1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16" borderId="21" xfId="0" applyFont="1" applyFill="1" applyBorder="1" applyAlignment="1">
      <alignment horizontal="left" vertical="top" wrapText="1"/>
    </xf>
    <xf numFmtId="0" fontId="12" fillId="0" borderId="17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8" fillId="16" borderId="2" xfId="0" applyFont="1" applyFill="1" applyBorder="1" applyAlignment="1">
      <alignment horizontal="left" vertical="top" wrapText="1"/>
    </xf>
    <xf numFmtId="0" fontId="8" fillId="16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 wrapText="1"/>
    </xf>
    <xf numFmtId="0" fontId="7" fillId="19" borderId="2" xfId="0" applyFon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top"/>
    </xf>
    <xf numFmtId="0" fontId="25" fillId="0" borderId="3" xfId="0" applyFont="1" applyBorder="1" applyAlignment="1">
      <alignment vertical="top"/>
    </xf>
    <xf numFmtId="0" fontId="26" fillId="16" borderId="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14" borderId="1" xfId="0" applyFont="1" applyFill="1" applyBorder="1" applyAlignment="1">
      <alignment horizontal="left" vertical="top"/>
    </xf>
    <xf numFmtId="0" fontId="25" fillId="0" borderId="2" xfId="0" applyFont="1" applyBorder="1"/>
    <xf numFmtId="0" fontId="25" fillId="0" borderId="3" xfId="0" applyFont="1" applyBorder="1"/>
    <xf numFmtId="0" fontId="6" fillId="18" borderId="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16" borderId="12" xfId="0" applyFont="1" applyFill="1" applyBorder="1" applyAlignment="1">
      <alignment horizontal="center"/>
    </xf>
    <xf numFmtId="0" fontId="7" fillId="0" borderId="12" xfId="0" applyFont="1" applyBorder="1"/>
    <xf numFmtId="0" fontId="6" fillId="18" borderId="12" xfId="0" applyFont="1" applyFill="1" applyBorder="1" applyAlignment="1">
      <alignment horizontal="left" vertical="top" wrapText="1"/>
    </xf>
    <xf numFmtId="0" fontId="7" fillId="19" borderId="12" xfId="0" applyFont="1" applyFill="1" applyBorder="1" applyAlignment="1">
      <alignment vertical="top" wrapText="1"/>
    </xf>
    <xf numFmtId="0" fontId="6" fillId="2" borderId="21" xfId="0" applyFont="1" applyFill="1" applyBorder="1" applyAlignment="1">
      <alignment horizontal="center"/>
    </xf>
    <xf numFmtId="0" fontId="12" fillId="0" borderId="17" xfId="0" applyFont="1" applyBorder="1"/>
    <xf numFmtId="0" fontId="12" fillId="0" borderId="10" xfId="0" applyFont="1" applyBorder="1"/>
    <xf numFmtId="0" fontId="6" fillId="2" borderId="6" xfId="0" applyFont="1" applyFill="1" applyBorder="1" applyAlignment="1">
      <alignment horizontal="center" vertical="center"/>
    </xf>
    <xf numFmtId="0" fontId="6" fillId="16" borderId="21" xfId="0" applyFont="1" applyFill="1" applyBorder="1" applyAlignment="1">
      <alignment horizontal="center"/>
    </xf>
    <xf numFmtId="0" fontId="7" fillId="0" borderId="17" xfId="0" applyFont="1" applyBorder="1"/>
    <xf numFmtId="0" fontId="7" fillId="0" borderId="10" xfId="0" applyFont="1" applyBorder="1"/>
    <xf numFmtId="0" fontId="6" fillId="16" borderId="1" xfId="0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6" fillId="18" borderId="1" xfId="0" applyFont="1" applyFill="1" applyBorder="1" applyAlignment="1">
      <alignment horizontal="left"/>
    </xf>
    <xf numFmtId="0" fontId="7" fillId="19" borderId="2" xfId="0" applyFont="1" applyFill="1" applyBorder="1"/>
    <xf numFmtId="0" fontId="7" fillId="19" borderId="3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18" borderId="1" xfId="0" applyFont="1" applyFill="1" applyBorder="1" applyAlignment="1">
      <alignment horizontal="center" vertical="top" wrapText="1"/>
    </xf>
    <xf numFmtId="0" fontId="7" fillId="19" borderId="2" xfId="0" applyFont="1" applyFill="1" applyBorder="1" applyAlignment="1">
      <alignment horizontal="center" vertical="top" wrapText="1"/>
    </xf>
    <xf numFmtId="0" fontId="7" fillId="19" borderId="3" xfId="0" applyFont="1" applyFill="1" applyBorder="1" applyAlignment="1">
      <alignment horizontal="center" vertical="top" wrapText="1"/>
    </xf>
    <xf numFmtId="0" fontId="6" fillId="15" borderId="19" xfId="0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17" borderId="8" xfId="0" applyFont="1" applyFill="1" applyBorder="1" applyAlignment="1">
      <alignment horizontal="left" vertical="top" wrapText="1"/>
    </xf>
    <xf numFmtId="0" fontId="8" fillId="17" borderId="9" xfId="0" applyFont="1" applyFill="1" applyBorder="1" applyAlignment="1">
      <alignment horizontal="left" vertical="top"/>
    </xf>
    <xf numFmtId="0" fontId="8" fillId="17" borderId="10" xfId="0" applyFont="1" applyFill="1" applyBorder="1" applyAlignment="1">
      <alignment horizontal="left" vertical="top"/>
    </xf>
    <xf numFmtId="0" fontId="8" fillId="17" borderId="5" xfId="0" applyFont="1" applyFill="1" applyBorder="1" applyAlignment="1">
      <alignment horizontal="center" vertical="top" wrapText="1"/>
    </xf>
    <xf numFmtId="0" fontId="8" fillId="17" borderId="6" xfId="0" applyFont="1" applyFill="1" applyBorder="1" applyAlignment="1">
      <alignment horizontal="center" vertical="top" wrapText="1"/>
    </xf>
    <xf numFmtId="0" fontId="8" fillId="17" borderId="7" xfId="0" applyFont="1" applyFill="1" applyBorder="1" applyAlignment="1">
      <alignment horizontal="center" vertical="top" wrapText="1"/>
    </xf>
    <xf numFmtId="0" fontId="8" fillId="17" borderId="5" xfId="0" applyFont="1" applyFill="1" applyBorder="1" applyAlignment="1">
      <alignment horizontal="center" vertical="top"/>
    </xf>
    <xf numFmtId="0" fontId="8" fillId="17" borderId="6" xfId="0" applyFont="1" applyFill="1" applyBorder="1" applyAlignment="1">
      <alignment horizontal="center" vertical="top"/>
    </xf>
    <xf numFmtId="0" fontId="8" fillId="17" borderId="7" xfId="0" applyFont="1" applyFill="1" applyBorder="1" applyAlignment="1">
      <alignment horizontal="center" vertical="top"/>
    </xf>
    <xf numFmtId="0" fontId="12" fillId="0" borderId="18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15" borderId="19" xfId="0" applyFont="1" applyFill="1" applyBorder="1" applyAlignment="1">
      <alignment horizontal="left" vertical="top" wrapText="1"/>
    </xf>
    <xf numFmtId="0" fontId="8" fillId="15" borderId="18" xfId="0" applyFont="1" applyFill="1" applyBorder="1" applyAlignment="1">
      <alignment horizontal="left" vertical="top" wrapText="1"/>
    </xf>
    <xf numFmtId="0" fontId="8" fillId="15" borderId="21" xfId="0" applyFont="1" applyFill="1" applyBorder="1" applyAlignment="1">
      <alignment horizontal="left" vertical="top" wrapText="1"/>
    </xf>
    <xf numFmtId="0" fontId="6" fillId="15" borderId="18" xfId="0" applyFont="1" applyFill="1" applyBorder="1" applyAlignment="1">
      <alignment horizontal="left" vertical="top" wrapText="1"/>
    </xf>
    <xf numFmtId="0" fontId="6" fillId="15" borderId="21" xfId="0" applyFont="1" applyFill="1" applyBorder="1" applyAlignment="1">
      <alignment horizontal="left" vertical="top" wrapText="1"/>
    </xf>
    <xf numFmtId="0" fontId="6" fillId="15" borderId="13" xfId="0" applyFont="1" applyFill="1" applyBorder="1" applyAlignment="1">
      <alignment horizontal="left" vertical="top" wrapText="1"/>
    </xf>
    <xf numFmtId="0" fontId="6" fillId="15" borderId="14" xfId="0" applyFont="1" applyFill="1" applyBorder="1" applyAlignment="1">
      <alignment horizontal="left" vertical="top" wrapText="1"/>
    </xf>
    <xf numFmtId="0" fontId="6" fillId="15" borderId="15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center"/>
    </xf>
    <xf numFmtId="0" fontId="8" fillId="15" borderId="15" xfId="0" applyFont="1" applyFill="1" applyBorder="1" applyAlignment="1">
      <alignment horizontal="left" vertical="top" wrapText="1"/>
    </xf>
    <xf numFmtId="0" fontId="8" fillId="15" borderId="12" xfId="0" applyFont="1" applyFill="1" applyBorder="1" applyAlignment="1">
      <alignment horizontal="left" vertical="top" wrapText="1"/>
    </xf>
    <xf numFmtId="0" fontId="8" fillId="15" borderId="13" xfId="0" applyFont="1" applyFill="1" applyBorder="1" applyAlignment="1">
      <alignment horizontal="left" vertical="top" wrapText="1"/>
    </xf>
    <xf numFmtId="0" fontId="8" fillId="15" borderId="14" xfId="0" applyFont="1" applyFill="1" applyBorder="1" applyAlignment="1">
      <alignment horizontal="left" vertical="top" wrapText="1"/>
    </xf>
    <xf numFmtId="0" fontId="8" fillId="15" borderId="6" xfId="0" applyFont="1" applyFill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/>
    </xf>
    <xf numFmtId="0" fontId="6" fillId="15" borderId="13" xfId="0" applyFont="1" applyFill="1" applyBorder="1" applyAlignment="1">
      <alignment horizontal="center" vertical="top" wrapText="1"/>
    </xf>
    <xf numFmtId="0" fontId="6" fillId="15" borderId="14" xfId="0" applyFont="1" applyFill="1" applyBorder="1" applyAlignment="1">
      <alignment horizontal="center" vertical="top" wrapText="1"/>
    </xf>
    <xf numFmtId="0" fontId="6" fillId="15" borderId="15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16</xdr:row>
      <xdr:rowOff>76200</xdr:rowOff>
    </xdr:from>
    <xdr:ext cx="5076825" cy="1438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14</xdr:row>
      <xdr:rowOff>123825</xdr:rowOff>
    </xdr:from>
    <xdr:ext cx="9239250" cy="1200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1043" y="3181022"/>
          <a:ext cx="9229914" cy="119795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 (กลุ่มสีส้ม)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oneCellAnchor>
    <xdr:from>
      <xdr:col>0</xdr:col>
      <xdr:colOff>845820</xdr:colOff>
      <xdr:row>2</xdr:row>
      <xdr:rowOff>236220</xdr:rowOff>
    </xdr:from>
    <xdr:ext cx="5227320" cy="6217919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45820" y="845820"/>
          <a:ext cx="5227320" cy="6217919"/>
        </a:xfrm>
        <a:prstGeom prst="roundRect">
          <a:avLst>
            <a:gd name="adj" fmla="val 5221"/>
          </a:avLst>
        </a:prstGeom>
        <a:noFill/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971550</xdr:colOff>
      <xdr:row>13</xdr:row>
      <xdr:rowOff>0</xdr:rowOff>
    </xdr:from>
    <xdr:ext cx="314325" cy="2571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93600" y="3660938"/>
          <a:ext cx="304800" cy="238125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5164197" cy="244122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 rot="-5400000">
          <a:off x="8189619" y="-1104901"/>
          <a:ext cx="244122" cy="5164197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505325" cy="2952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 rot="-5400000">
          <a:off x="5212650" y="1541625"/>
          <a:ext cx="266700" cy="44767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489585</xdr:colOff>
      <xdr:row>3</xdr:row>
      <xdr:rowOff>102870</xdr:rowOff>
    </xdr:from>
    <xdr:ext cx="3752850" cy="4667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727710"/>
          <a:ext cx="37528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895725" cy="4953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4200525" cy="285750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B9EB2AB8-040C-44D7-853D-C324BE74C215}"/>
            </a:ext>
          </a:extLst>
        </xdr:cNvPr>
        <xdr:cNvSpPr/>
      </xdr:nvSpPr>
      <xdr:spPr>
        <a:xfrm rot="-5400000">
          <a:off x="7686676" y="-490538"/>
          <a:ext cx="285750" cy="42005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505325" cy="295275"/>
    <xdr:sp macro="" textlink="">
      <xdr:nvSpPr>
        <xdr:cNvPr id="3" name="Shape 13">
          <a:extLst>
            <a:ext uri="{FF2B5EF4-FFF2-40B4-BE49-F238E27FC236}">
              <a16:creationId xmlns:a16="http://schemas.microsoft.com/office/drawing/2014/main" id="{38B4F0A1-2F27-48CD-8BA2-08010501EE4B}"/>
            </a:ext>
          </a:extLst>
        </xdr:cNvPr>
        <xdr:cNvSpPr/>
      </xdr:nvSpPr>
      <xdr:spPr>
        <a:xfrm rot="-5400000">
          <a:off x="13807440" y="-1061085"/>
          <a:ext cx="295275" cy="45053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752850" cy="466725"/>
    <xdr:pic>
      <xdr:nvPicPr>
        <xdr:cNvPr id="4" name="image3.png">
          <a:extLst>
            <a:ext uri="{FF2B5EF4-FFF2-40B4-BE49-F238E27FC236}">
              <a16:creationId xmlns:a16="http://schemas.microsoft.com/office/drawing/2014/main" id="{26E3E6C2-47EC-4A50-81C1-547A7FA58F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8865" y="598170"/>
          <a:ext cx="37528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895725" cy="495300"/>
    <xdr:pic>
      <xdr:nvPicPr>
        <xdr:cNvPr id="5" name="image2.png">
          <a:extLst>
            <a:ext uri="{FF2B5EF4-FFF2-40B4-BE49-F238E27FC236}">
              <a16:creationId xmlns:a16="http://schemas.microsoft.com/office/drawing/2014/main" id="{487F61BB-77CC-48CD-AEF2-5AB91C8C754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8470" y="560070"/>
          <a:ext cx="38957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38099</xdr:rowOff>
    </xdr:from>
    <xdr:ext cx="4569070" cy="337039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6E4F6083-FD1B-40A6-942A-47D4F6EBF823}"/>
            </a:ext>
          </a:extLst>
        </xdr:cNvPr>
        <xdr:cNvSpPr/>
      </xdr:nvSpPr>
      <xdr:spPr>
        <a:xfrm rot="-5400000">
          <a:off x="7839807" y="-1093178"/>
          <a:ext cx="337039" cy="456907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505325" cy="295275"/>
    <xdr:sp macro="" textlink="">
      <xdr:nvSpPr>
        <xdr:cNvPr id="3" name="Shape 13">
          <a:extLst>
            <a:ext uri="{FF2B5EF4-FFF2-40B4-BE49-F238E27FC236}">
              <a16:creationId xmlns:a16="http://schemas.microsoft.com/office/drawing/2014/main" id="{3D5E3712-40FD-4026-85B4-9698108901CE}"/>
            </a:ext>
          </a:extLst>
        </xdr:cNvPr>
        <xdr:cNvSpPr/>
      </xdr:nvSpPr>
      <xdr:spPr>
        <a:xfrm rot="-5400000">
          <a:off x="13807440" y="-1061085"/>
          <a:ext cx="295275" cy="45053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752850" cy="466725"/>
    <xdr:pic>
      <xdr:nvPicPr>
        <xdr:cNvPr id="4" name="image3.png">
          <a:extLst>
            <a:ext uri="{FF2B5EF4-FFF2-40B4-BE49-F238E27FC236}">
              <a16:creationId xmlns:a16="http://schemas.microsoft.com/office/drawing/2014/main" id="{F9387A7B-9BF6-45FF-AE03-8481FF06B3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8865" y="598170"/>
          <a:ext cx="37528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895725" cy="495300"/>
    <xdr:pic>
      <xdr:nvPicPr>
        <xdr:cNvPr id="5" name="image2.png">
          <a:extLst>
            <a:ext uri="{FF2B5EF4-FFF2-40B4-BE49-F238E27FC236}">
              <a16:creationId xmlns:a16="http://schemas.microsoft.com/office/drawing/2014/main" id="{D857B8D5-2616-402A-A113-8DF2EB97745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8470" y="560070"/>
          <a:ext cx="38957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</xdr:colOff>
      <xdr:row>6</xdr:row>
      <xdr:rowOff>38100</xdr:rowOff>
    </xdr:from>
    <xdr:ext cx="4564380" cy="285750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BB523FE4-AD10-41C5-92C5-ED8A5FD422FE}"/>
            </a:ext>
          </a:extLst>
        </xdr:cNvPr>
        <xdr:cNvSpPr/>
      </xdr:nvSpPr>
      <xdr:spPr>
        <a:xfrm rot="-5400000">
          <a:off x="7846695" y="-1095375"/>
          <a:ext cx="285750" cy="456438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505325" cy="295275"/>
    <xdr:sp macro="" textlink="">
      <xdr:nvSpPr>
        <xdr:cNvPr id="3" name="Shape 13">
          <a:extLst>
            <a:ext uri="{FF2B5EF4-FFF2-40B4-BE49-F238E27FC236}">
              <a16:creationId xmlns:a16="http://schemas.microsoft.com/office/drawing/2014/main" id="{3D0A52F7-1164-400E-8BD4-611930DD88E0}"/>
            </a:ext>
          </a:extLst>
        </xdr:cNvPr>
        <xdr:cNvSpPr/>
      </xdr:nvSpPr>
      <xdr:spPr>
        <a:xfrm rot="-5400000">
          <a:off x="13807440" y="-1061085"/>
          <a:ext cx="295275" cy="45053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752850" cy="466725"/>
    <xdr:pic>
      <xdr:nvPicPr>
        <xdr:cNvPr id="4" name="image3.png">
          <a:extLst>
            <a:ext uri="{FF2B5EF4-FFF2-40B4-BE49-F238E27FC236}">
              <a16:creationId xmlns:a16="http://schemas.microsoft.com/office/drawing/2014/main" id="{318FFFBE-791B-4782-884D-D978F0FE82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8865" y="598170"/>
          <a:ext cx="37528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895725" cy="495300"/>
    <xdr:pic>
      <xdr:nvPicPr>
        <xdr:cNvPr id="5" name="image2.png">
          <a:extLst>
            <a:ext uri="{FF2B5EF4-FFF2-40B4-BE49-F238E27FC236}">
              <a16:creationId xmlns:a16="http://schemas.microsoft.com/office/drawing/2014/main" id="{C2E7FCD7-A7F1-4333-B1CB-04E69228257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8470" y="560070"/>
          <a:ext cx="38957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4676140" cy="358140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5B2DE8F0-6832-4653-BF20-1651F4DC329E}"/>
            </a:ext>
          </a:extLst>
        </xdr:cNvPr>
        <xdr:cNvSpPr/>
      </xdr:nvSpPr>
      <xdr:spPr>
        <a:xfrm rot="-5400000">
          <a:off x="8181340" y="-1084580"/>
          <a:ext cx="358140" cy="467614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505325" cy="295275"/>
    <xdr:sp macro="" textlink="">
      <xdr:nvSpPr>
        <xdr:cNvPr id="3" name="Shape 13">
          <a:extLst>
            <a:ext uri="{FF2B5EF4-FFF2-40B4-BE49-F238E27FC236}">
              <a16:creationId xmlns:a16="http://schemas.microsoft.com/office/drawing/2014/main" id="{5A1A1F0A-21BA-4F64-97D9-17CCA68773EE}"/>
            </a:ext>
          </a:extLst>
        </xdr:cNvPr>
        <xdr:cNvSpPr/>
      </xdr:nvSpPr>
      <xdr:spPr>
        <a:xfrm rot="-5400000">
          <a:off x="13807440" y="-1061085"/>
          <a:ext cx="295275" cy="45053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752850" cy="466725"/>
    <xdr:pic>
      <xdr:nvPicPr>
        <xdr:cNvPr id="4" name="image3.png">
          <a:extLst>
            <a:ext uri="{FF2B5EF4-FFF2-40B4-BE49-F238E27FC236}">
              <a16:creationId xmlns:a16="http://schemas.microsoft.com/office/drawing/2014/main" id="{ACFC13C6-3528-4C9C-802F-BF632FBEB6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8865" y="598170"/>
          <a:ext cx="37528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895725" cy="495300"/>
    <xdr:pic>
      <xdr:nvPicPr>
        <xdr:cNvPr id="5" name="image2.png">
          <a:extLst>
            <a:ext uri="{FF2B5EF4-FFF2-40B4-BE49-F238E27FC236}">
              <a16:creationId xmlns:a16="http://schemas.microsoft.com/office/drawing/2014/main" id="{725B33FD-3AA1-48A4-A249-56A019DACBA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8470" y="560070"/>
          <a:ext cx="38957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5695950" cy="285750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7D42BF0F-213D-4210-A761-B74935CAD598}"/>
            </a:ext>
          </a:extLst>
        </xdr:cNvPr>
        <xdr:cNvSpPr/>
      </xdr:nvSpPr>
      <xdr:spPr>
        <a:xfrm rot="-5400000">
          <a:off x="8435340" y="-1661160"/>
          <a:ext cx="285750" cy="56959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505325" cy="295275"/>
    <xdr:sp macro="" textlink="">
      <xdr:nvSpPr>
        <xdr:cNvPr id="3" name="Shape 13">
          <a:extLst>
            <a:ext uri="{FF2B5EF4-FFF2-40B4-BE49-F238E27FC236}">
              <a16:creationId xmlns:a16="http://schemas.microsoft.com/office/drawing/2014/main" id="{B63FAB0D-4854-4F9B-8673-4F9F0C9BF867}"/>
            </a:ext>
          </a:extLst>
        </xdr:cNvPr>
        <xdr:cNvSpPr/>
      </xdr:nvSpPr>
      <xdr:spPr>
        <a:xfrm rot="-5400000">
          <a:off x="13807440" y="-1061085"/>
          <a:ext cx="295275" cy="45053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752850" cy="466725"/>
    <xdr:pic>
      <xdr:nvPicPr>
        <xdr:cNvPr id="4" name="image3.png">
          <a:extLst>
            <a:ext uri="{FF2B5EF4-FFF2-40B4-BE49-F238E27FC236}">
              <a16:creationId xmlns:a16="http://schemas.microsoft.com/office/drawing/2014/main" id="{89708336-F1D0-41AA-B323-773062145A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8865" y="598170"/>
          <a:ext cx="37528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895725" cy="495300"/>
    <xdr:pic>
      <xdr:nvPicPr>
        <xdr:cNvPr id="5" name="image2.png">
          <a:extLst>
            <a:ext uri="{FF2B5EF4-FFF2-40B4-BE49-F238E27FC236}">
              <a16:creationId xmlns:a16="http://schemas.microsoft.com/office/drawing/2014/main" id="{93B1BCF7-5DAC-4D07-A131-68B6A590673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8470" y="560070"/>
          <a:ext cx="3895725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1" workbookViewId="0"/>
  </sheetViews>
  <sheetFormatPr defaultColWidth="12.59765625" defaultRowHeight="15" customHeight="1" x14ac:dyDescent="0.25"/>
  <cols>
    <col min="1" max="26" width="8.59765625" customWidth="1"/>
  </cols>
  <sheetData>
    <row r="1" spans="1:26" ht="21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 x14ac:dyDescent="0.3">
      <c r="A3" s="208" t="s">
        <v>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6.5" customHeight="1" x14ac:dyDescent="0.3">
      <c r="A4" s="208" t="s">
        <v>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 x14ac:dyDescent="0.3">
      <c r="A5" s="208" t="s">
        <v>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 x14ac:dyDescent="0.3">
      <c r="A6" s="208" t="s">
        <v>2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.75" customHeight="1" x14ac:dyDescent="0.3">
      <c r="A7" s="208" t="s">
        <v>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 x14ac:dyDescent="0.3">
      <c r="A8" s="210" t="s">
        <v>2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5.5" customHeight="1" x14ac:dyDescent="0.3">
      <c r="A9" s="208" t="s">
        <v>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0.5" customHeight="1" x14ac:dyDescent="0.3">
      <c r="A10" s="206" t="s">
        <v>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 x14ac:dyDescent="0.3">
      <c r="A11" s="208" t="s">
        <v>6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5" customHeight="1" x14ac:dyDescent="0.3">
      <c r="A12" s="206" t="s">
        <v>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4">
      <c r="A15" s="1" t="s">
        <v>8</v>
      </c>
      <c r="B15" s="2"/>
      <c r="C15" s="2"/>
      <c r="D15" s="2"/>
      <c r="E15" s="2"/>
      <c r="F15" s="2"/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2"/>
      <c r="B16" s="2"/>
      <c r="C16" s="2"/>
      <c r="D16" s="2"/>
      <c r="E16" s="2"/>
      <c r="F16" s="2"/>
      <c r="G16" s="2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209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20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207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207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207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207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07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207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0:M10"/>
    <mergeCell ref="A11:M11"/>
    <mergeCell ref="A12:M12"/>
    <mergeCell ref="A17:M26"/>
    <mergeCell ref="A3:M3"/>
    <mergeCell ref="A4:M4"/>
    <mergeCell ref="A5:M5"/>
    <mergeCell ref="A6:M6"/>
    <mergeCell ref="A7:M7"/>
    <mergeCell ref="A8:M8"/>
    <mergeCell ref="A9:M9"/>
  </mergeCells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1641-12B6-4B17-B897-2668CF1824AA}">
  <dimension ref="A1:N1001"/>
  <sheetViews>
    <sheetView topLeftCell="A8" zoomScale="80" zoomScaleNormal="80" workbookViewId="0">
      <selection activeCell="B9" sqref="B9:G9"/>
    </sheetView>
  </sheetViews>
  <sheetFormatPr defaultColWidth="12.59765625" defaultRowHeight="15" customHeight="1" x14ac:dyDescent="0.7"/>
  <cols>
    <col min="1" max="1" width="29.09765625" style="8" customWidth="1"/>
    <col min="2" max="6" width="8.59765625" style="8" customWidth="1"/>
    <col min="7" max="7" width="18.19921875" style="8" customWidth="1"/>
    <col min="8" max="8" width="42.69921875" style="8" customWidth="1"/>
    <col min="9" max="10" width="26.09765625" style="8" customWidth="1"/>
    <col min="11" max="12" width="25.59765625" style="8" customWidth="1"/>
    <col min="13" max="13" width="25.3984375" style="8" customWidth="1"/>
    <col min="14" max="14" width="26.59765625" style="8" bestFit="1" customWidth="1"/>
    <col min="15" max="28" width="8.59765625" style="8" customWidth="1"/>
    <col min="29" max="16384" width="12.59765625" style="8"/>
  </cols>
  <sheetData>
    <row r="1" spans="1:14" ht="28.8" customHeight="1" x14ac:dyDescent="0.7">
      <c r="A1" s="103" t="s">
        <v>18</v>
      </c>
      <c r="B1" s="246" t="s">
        <v>138</v>
      </c>
      <c r="C1" s="246"/>
      <c r="D1" s="246"/>
      <c r="E1" s="246"/>
      <c r="F1" s="246"/>
      <c r="G1" s="246"/>
      <c r="H1" s="26"/>
      <c r="I1" s="26"/>
      <c r="J1" s="26"/>
      <c r="K1" s="26"/>
      <c r="L1" s="26"/>
      <c r="M1" s="26"/>
      <c r="N1" s="26"/>
    </row>
    <row r="2" spans="1:14" ht="33.6" customHeight="1" x14ac:dyDescent="0.7">
      <c r="A2" s="107" t="s">
        <v>19</v>
      </c>
      <c r="B2" s="246">
        <v>2566</v>
      </c>
      <c r="C2" s="246"/>
      <c r="D2" s="246"/>
      <c r="E2" s="246"/>
      <c r="F2" s="246"/>
      <c r="G2" s="246"/>
      <c r="H2" s="26"/>
      <c r="I2" s="26"/>
      <c r="J2" s="26"/>
      <c r="K2" s="26"/>
      <c r="L2" s="26"/>
      <c r="M2" s="26"/>
      <c r="N2" s="26"/>
    </row>
    <row r="3" spans="1:14" ht="33" customHeight="1" x14ac:dyDescent="0.7">
      <c r="A3" s="105" t="s">
        <v>24</v>
      </c>
      <c r="B3" s="295" t="s">
        <v>74</v>
      </c>
      <c r="C3" s="296"/>
      <c r="D3" s="296"/>
      <c r="E3" s="296"/>
      <c r="F3" s="296"/>
      <c r="G3" s="297"/>
      <c r="H3" s="26"/>
      <c r="I3" s="26"/>
      <c r="J3" s="26"/>
      <c r="K3" s="26"/>
      <c r="L3" s="26"/>
      <c r="M3" s="26"/>
      <c r="N3" s="26"/>
    </row>
    <row r="4" spans="1:14" ht="28.8" customHeight="1" x14ac:dyDescent="0.7">
      <c r="A4" s="13" t="s">
        <v>25</v>
      </c>
      <c r="B4" s="298" t="s">
        <v>113</v>
      </c>
      <c r="C4" s="299"/>
      <c r="D4" s="299"/>
      <c r="E4" s="299"/>
      <c r="F4" s="299"/>
      <c r="G4" s="300"/>
      <c r="H4" s="26"/>
      <c r="I4" s="26"/>
      <c r="J4" s="26"/>
      <c r="K4" s="26"/>
      <c r="L4" s="26"/>
      <c r="M4" s="26"/>
      <c r="N4" s="26"/>
    </row>
    <row r="5" spans="1:14" ht="37.200000000000003" customHeight="1" x14ac:dyDescent="0.7">
      <c r="A5" s="13" t="s">
        <v>45</v>
      </c>
      <c r="B5" s="301" t="s">
        <v>117</v>
      </c>
      <c r="C5" s="302"/>
      <c r="D5" s="302"/>
      <c r="E5" s="302"/>
      <c r="F5" s="302"/>
      <c r="G5" s="303"/>
      <c r="H5" s="26"/>
      <c r="I5" s="26"/>
      <c r="J5" s="26"/>
      <c r="K5" s="26"/>
      <c r="L5" s="26"/>
      <c r="M5" s="26"/>
      <c r="N5" s="26"/>
    </row>
    <row r="6" spans="1:14" ht="45" customHeight="1" x14ac:dyDescent="0.7">
      <c r="A6" s="14" t="s">
        <v>46</v>
      </c>
      <c r="B6" s="304" t="s">
        <v>47</v>
      </c>
      <c r="C6" s="299"/>
      <c r="D6" s="299"/>
      <c r="E6" s="299"/>
      <c r="F6" s="299"/>
      <c r="G6" s="300"/>
      <c r="H6" s="15" t="s">
        <v>51</v>
      </c>
      <c r="I6" s="15" t="s">
        <v>52</v>
      </c>
      <c r="J6" s="15" t="s">
        <v>51</v>
      </c>
      <c r="K6" s="15" t="s">
        <v>53</v>
      </c>
      <c r="L6" s="15" t="s">
        <v>51</v>
      </c>
      <c r="M6" s="15" t="s">
        <v>54</v>
      </c>
      <c r="N6" s="58" t="s">
        <v>194</v>
      </c>
    </row>
    <row r="7" spans="1:14" ht="123" x14ac:dyDescent="0.7">
      <c r="A7" s="21" t="s">
        <v>48</v>
      </c>
      <c r="B7" s="243" t="s">
        <v>83</v>
      </c>
      <c r="C7" s="244"/>
      <c r="D7" s="244"/>
      <c r="E7" s="244"/>
      <c r="F7" s="244"/>
      <c r="G7" s="245"/>
      <c r="H7" s="9" t="s">
        <v>177</v>
      </c>
      <c r="I7" s="4" t="s">
        <v>98</v>
      </c>
      <c r="J7" s="4" t="s">
        <v>162</v>
      </c>
      <c r="K7" s="4" t="s">
        <v>84</v>
      </c>
      <c r="L7" s="4" t="s">
        <v>300</v>
      </c>
      <c r="M7" s="46" t="s">
        <v>301</v>
      </c>
      <c r="N7" s="43" t="s">
        <v>195</v>
      </c>
    </row>
    <row r="8" spans="1:14" ht="105" customHeight="1" x14ac:dyDescent="0.7">
      <c r="A8" s="267" t="s">
        <v>49</v>
      </c>
      <c r="B8" s="240" t="s">
        <v>178</v>
      </c>
      <c r="C8" s="244"/>
      <c r="D8" s="244"/>
      <c r="E8" s="244"/>
      <c r="F8" s="244"/>
      <c r="G8" s="245"/>
      <c r="H8" s="6" t="s">
        <v>179</v>
      </c>
      <c r="I8" s="4" t="s">
        <v>180</v>
      </c>
      <c r="J8" s="4" t="s">
        <v>299</v>
      </c>
      <c r="K8" s="6" t="s">
        <v>85</v>
      </c>
      <c r="L8" s="6" t="s">
        <v>303</v>
      </c>
      <c r="M8" s="46" t="s">
        <v>302</v>
      </c>
      <c r="N8" s="43" t="s">
        <v>200</v>
      </c>
    </row>
    <row r="9" spans="1:14" ht="169.8" customHeight="1" x14ac:dyDescent="0.7">
      <c r="A9" s="294"/>
      <c r="B9" s="240" t="s">
        <v>502</v>
      </c>
      <c r="C9" s="241"/>
      <c r="D9" s="241"/>
      <c r="E9" s="241"/>
      <c r="F9" s="241"/>
      <c r="G9" s="242"/>
      <c r="H9" s="4" t="s">
        <v>304</v>
      </c>
      <c r="I9" s="6" t="s">
        <v>305</v>
      </c>
      <c r="J9" s="6" t="s">
        <v>306</v>
      </c>
      <c r="K9" s="6" t="s">
        <v>307</v>
      </c>
      <c r="L9" s="6" t="s">
        <v>308</v>
      </c>
      <c r="M9" s="56" t="s">
        <v>309</v>
      </c>
      <c r="N9" s="38" t="s">
        <v>310</v>
      </c>
    </row>
    <row r="10" spans="1:14" ht="169.2" customHeight="1" x14ac:dyDescent="0.7">
      <c r="A10" s="268"/>
      <c r="B10" s="240" t="s">
        <v>86</v>
      </c>
      <c r="C10" s="241"/>
      <c r="D10" s="241"/>
      <c r="E10" s="241"/>
      <c r="F10" s="241"/>
      <c r="G10" s="242"/>
      <c r="H10" s="6" t="s">
        <v>181</v>
      </c>
      <c r="I10" s="6" t="s">
        <v>99</v>
      </c>
      <c r="J10" s="6" t="s">
        <v>171</v>
      </c>
      <c r="K10" s="4" t="s">
        <v>87</v>
      </c>
      <c r="L10" s="4" t="s">
        <v>163</v>
      </c>
      <c r="M10" s="45" t="s">
        <v>88</v>
      </c>
      <c r="N10" s="38" t="s">
        <v>311</v>
      </c>
    </row>
    <row r="11" spans="1:14" ht="63" customHeight="1" x14ac:dyDescent="0.7">
      <c r="A11" s="16" t="s">
        <v>50</v>
      </c>
      <c r="B11" s="251" t="s">
        <v>27</v>
      </c>
      <c r="C11" s="252"/>
      <c r="D11" s="252"/>
      <c r="E11" s="252"/>
      <c r="F11" s="252"/>
      <c r="G11" s="253"/>
      <c r="H11" s="11" t="s">
        <v>27</v>
      </c>
      <c r="I11" s="11" t="s">
        <v>27</v>
      </c>
      <c r="J11" s="11" t="s">
        <v>27</v>
      </c>
      <c r="K11" s="11" t="s">
        <v>27</v>
      </c>
      <c r="L11" s="11" t="s">
        <v>27</v>
      </c>
      <c r="M11" s="47" t="s">
        <v>27</v>
      </c>
      <c r="N11" s="51" t="s">
        <v>27</v>
      </c>
    </row>
    <row r="12" spans="1:14" ht="73.5" customHeight="1" x14ac:dyDescent="0.7">
      <c r="H12" s="17" t="s">
        <v>55</v>
      </c>
      <c r="I12" s="10"/>
      <c r="J12" s="10"/>
      <c r="K12" s="10"/>
      <c r="L12" s="10"/>
      <c r="M12" s="48"/>
      <c r="N12" s="49"/>
    </row>
    <row r="13" spans="1:14" ht="13.5" customHeight="1" x14ac:dyDescent="0.7"/>
    <row r="14" spans="1:14" ht="16.5" customHeight="1" x14ac:dyDescent="0.7"/>
    <row r="15" spans="1:14" ht="13.5" customHeight="1" x14ac:dyDescent="0.7"/>
    <row r="16" spans="1:14" ht="13.5" customHeight="1" x14ac:dyDescent="0.7"/>
    <row r="17" spans="1:8" ht="13.5" customHeight="1" x14ac:dyDescent="0.7"/>
    <row r="18" spans="1:8" ht="42" customHeight="1" x14ac:dyDescent="0.7">
      <c r="H18" s="18" t="s">
        <v>56</v>
      </c>
    </row>
    <row r="19" spans="1:8" ht="75.599999999999994" customHeight="1" x14ac:dyDescent="0.7">
      <c r="A19" s="19" t="s">
        <v>57</v>
      </c>
      <c r="B19" s="254" t="str">
        <f>B5</f>
        <v xml:space="preserve">อนุรักษ์ระบบนิเวศริมคลอง ป่าชายเลน และชายฝั่งทะเลให้มีสภาพสมบูรณ์ </v>
      </c>
      <c r="C19" s="255"/>
      <c r="D19" s="255"/>
      <c r="E19" s="255"/>
      <c r="F19" s="255"/>
      <c r="G19" s="256"/>
      <c r="H19" s="20" t="s">
        <v>58</v>
      </c>
    </row>
    <row r="20" spans="1:8" ht="13.5" customHeight="1" x14ac:dyDescent="0.7"/>
    <row r="21" spans="1:8" ht="13.5" customHeight="1" x14ac:dyDescent="0.7"/>
    <row r="22" spans="1:8" ht="13.5" customHeight="1" x14ac:dyDescent="0.7"/>
    <row r="23" spans="1:8" ht="13.5" customHeight="1" x14ac:dyDescent="0.7"/>
    <row r="24" spans="1:8" ht="13.5" customHeight="1" x14ac:dyDescent="0.7"/>
    <row r="25" spans="1:8" ht="13.5" customHeight="1" x14ac:dyDescent="0.7"/>
    <row r="26" spans="1:8" ht="13.5" customHeight="1" x14ac:dyDescent="0.7"/>
    <row r="27" spans="1:8" ht="13.5" customHeight="1" x14ac:dyDescent="0.7"/>
    <row r="28" spans="1:8" ht="13.5" customHeight="1" x14ac:dyDescent="0.7"/>
    <row r="29" spans="1:8" ht="13.5" customHeight="1" x14ac:dyDescent="0.7"/>
    <row r="30" spans="1:8" ht="13.5" customHeight="1" x14ac:dyDescent="0.7"/>
    <row r="31" spans="1:8" ht="13.5" customHeight="1" x14ac:dyDescent="0.7"/>
    <row r="32" spans="1:8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  <row r="998" ht="13.5" customHeight="1" x14ac:dyDescent="0.7"/>
    <row r="999" ht="13.5" customHeight="1" x14ac:dyDescent="0.7"/>
    <row r="1000" ht="13.5" customHeight="1" x14ac:dyDescent="0.7"/>
    <row r="1001" ht="13.5" customHeight="1" x14ac:dyDescent="0.7"/>
  </sheetData>
  <mergeCells count="13">
    <mergeCell ref="B1:G1"/>
    <mergeCell ref="B2:G2"/>
    <mergeCell ref="B11:G11"/>
    <mergeCell ref="B19:G19"/>
    <mergeCell ref="A8:A10"/>
    <mergeCell ref="B10:G10"/>
    <mergeCell ref="B3:G3"/>
    <mergeCell ref="B4:G4"/>
    <mergeCell ref="B5:G5"/>
    <mergeCell ref="B6:G6"/>
    <mergeCell ref="B7:G7"/>
    <mergeCell ref="B8:G8"/>
    <mergeCell ref="B9:G9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5CDD0-2829-42E2-BA3C-9AEAC4BD8C17}">
  <dimension ref="A1:O1001"/>
  <sheetViews>
    <sheetView topLeftCell="I9" zoomScale="90" zoomScaleNormal="90" workbookViewId="0">
      <selection activeCell="O10" sqref="O10"/>
    </sheetView>
  </sheetViews>
  <sheetFormatPr defaultColWidth="12.59765625" defaultRowHeight="15" customHeight="1" x14ac:dyDescent="0.7"/>
  <cols>
    <col min="1" max="1" width="29.09765625" style="8" customWidth="1"/>
    <col min="2" max="6" width="8.59765625" style="8" customWidth="1"/>
    <col min="7" max="7" width="5.5" style="8" customWidth="1"/>
    <col min="8" max="8" width="39.8984375" style="8" customWidth="1"/>
    <col min="9" max="10" width="26.09765625" style="8" customWidth="1"/>
    <col min="11" max="12" width="25.59765625" style="8" customWidth="1"/>
    <col min="13" max="13" width="25.3984375" style="8" customWidth="1"/>
    <col min="14" max="14" width="25.8984375" style="8" customWidth="1"/>
    <col min="15" max="15" width="46.796875" style="8" customWidth="1"/>
    <col min="16" max="28" width="8.59765625" style="8" customWidth="1"/>
    <col min="29" max="16384" width="12.59765625" style="8"/>
  </cols>
  <sheetData>
    <row r="1" spans="1:15" ht="33" customHeight="1" x14ac:dyDescent="0.7">
      <c r="A1" s="12" t="s">
        <v>18</v>
      </c>
      <c r="B1" s="305" t="s">
        <v>138</v>
      </c>
      <c r="C1" s="305"/>
      <c r="D1" s="305"/>
      <c r="E1" s="305"/>
      <c r="F1" s="305"/>
      <c r="G1" s="305"/>
    </row>
    <row r="2" spans="1:15" ht="40.799999999999997" customHeight="1" x14ac:dyDescent="0.7">
      <c r="A2" s="12" t="s">
        <v>19</v>
      </c>
      <c r="B2" s="305">
        <v>2566</v>
      </c>
      <c r="C2" s="305"/>
      <c r="D2" s="305"/>
      <c r="E2" s="305"/>
      <c r="F2" s="305"/>
      <c r="G2" s="305"/>
    </row>
    <row r="3" spans="1:15" ht="24.6" x14ac:dyDescent="0.7">
      <c r="A3" s="13" t="s">
        <v>24</v>
      </c>
      <c r="B3" s="298" t="s">
        <v>60</v>
      </c>
      <c r="C3" s="299"/>
      <c r="D3" s="299"/>
      <c r="E3" s="299"/>
      <c r="F3" s="299"/>
      <c r="G3" s="300"/>
    </row>
    <row r="4" spans="1:15" ht="24.6" x14ac:dyDescent="0.7">
      <c r="A4" s="13" t="s">
        <v>25</v>
      </c>
      <c r="B4" s="298" t="s">
        <v>118</v>
      </c>
      <c r="C4" s="299"/>
      <c r="D4" s="299"/>
      <c r="E4" s="299"/>
      <c r="F4" s="299"/>
      <c r="G4" s="300"/>
    </row>
    <row r="5" spans="1:15" ht="27" customHeight="1" x14ac:dyDescent="0.7">
      <c r="A5" s="13" t="s">
        <v>45</v>
      </c>
      <c r="B5" s="306" t="s">
        <v>120</v>
      </c>
      <c r="C5" s="307"/>
      <c r="D5" s="307"/>
      <c r="E5" s="307"/>
      <c r="F5" s="307"/>
      <c r="G5" s="308"/>
    </row>
    <row r="6" spans="1:15" ht="24.6" x14ac:dyDescent="0.7">
      <c r="A6" s="14" t="s">
        <v>46</v>
      </c>
      <c r="B6" s="304" t="s">
        <v>47</v>
      </c>
      <c r="C6" s="255"/>
      <c r="D6" s="255"/>
      <c r="E6" s="255"/>
      <c r="F6" s="255"/>
      <c r="G6" s="256"/>
      <c r="H6" s="15" t="s">
        <v>51</v>
      </c>
      <c r="I6" s="15" t="s">
        <v>52</v>
      </c>
      <c r="J6" s="15" t="s">
        <v>51</v>
      </c>
      <c r="K6" s="15" t="s">
        <v>53</v>
      </c>
      <c r="L6" s="15" t="s">
        <v>51</v>
      </c>
      <c r="M6" s="37" t="s">
        <v>54</v>
      </c>
      <c r="N6" s="57" t="s">
        <v>196</v>
      </c>
    </row>
    <row r="7" spans="1:15" ht="184.2" customHeight="1" x14ac:dyDescent="0.7">
      <c r="A7" s="21" t="s">
        <v>48</v>
      </c>
      <c r="B7" s="243" t="s">
        <v>503</v>
      </c>
      <c r="C7" s="244"/>
      <c r="D7" s="244"/>
      <c r="E7" s="244"/>
      <c r="F7" s="244"/>
      <c r="G7" s="245"/>
      <c r="H7" s="6" t="s">
        <v>183</v>
      </c>
      <c r="I7" s="4" t="s">
        <v>182</v>
      </c>
      <c r="J7" s="4" t="s">
        <v>347</v>
      </c>
      <c r="K7" s="6" t="s">
        <v>348</v>
      </c>
      <c r="L7" s="6" t="s">
        <v>198</v>
      </c>
      <c r="M7" s="46" t="s">
        <v>109</v>
      </c>
      <c r="N7" s="38" t="s">
        <v>199</v>
      </c>
    </row>
    <row r="8" spans="1:15" ht="146.4" customHeight="1" x14ac:dyDescent="0.7">
      <c r="A8" s="267" t="s">
        <v>49</v>
      </c>
      <c r="B8" s="240" t="s">
        <v>504</v>
      </c>
      <c r="C8" s="244"/>
      <c r="D8" s="244"/>
      <c r="E8" s="244"/>
      <c r="F8" s="244"/>
      <c r="G8" s="245"/>
      <c r="H8" s="6" t="s">
        <v>102</v>
      </c>
      <c r="I8" s="4" t="s">
        <v>90</v>
      </c>
      <c r="J8" s="4" t="s">
        <v>164</v>
      </c>
      <c r="K8" s="4" t="s">
        <v>93</v>
      </c>
      <c r="L8" s="4" t="s">
        <v>197</v>
      </c>
      <c r="M8" s="46" t="s">
        <v>89</v>
      </c>
      <c r="N8" s="38" t="s">
        <v>203</v>
      </c>
    </row>
    <row r="9" spans="1:15" ht="119.4" customHeight="1" x14ac:dyDescent="0.7">
      <c r="A9" s="294"/>
      <c r="B9" s="240" t="s">
        <v>75</v>
      </c>
      <c r="C9" s="241"/>
      <c r="D9" s="241"/>
      <c r="E9" s="241"/>
      <c r="F9" s="241"/>
      <c r="G9" s="242"/>
      <c r="H9" s="6" t="s">
        <v>101</v>
      </c>
      <c r="I9" s="4" t="s">
        <v>92</v>
      </c>
      <c r="J9" s="4" t="s">
        <v>166</v>
      </c>
      <c r="K9" s="6" t="s">
        <v>94</v>
      </c>
      <c r="L9" s="6" t="s">
        <v>165</v>
      </c>
      <c r="M9" s="46" t="s">
        <v>91</v>
      </c>
      <c r="N9" s="43" t="s">
        <v>201</v>
      </c>
    </row>
    <row r="10" spans="1:15" ht="156.6" customHeight="1" x14ac:dyDescent="0.7">
      <c r="A10" s="268"/>
      <c r="B10" s="240" t="s">
        <v>505</v>
      </c>
      <c r="C10" s="241"/>
      <c r="D10" s="241"/>
      <c r="E10" s="241"/>
      <c r="F10" s="241"/>
      <c r="G10" s="242"/>
      <c r="H10" s="6" t="s">
        <v>184</v>
      </c>
      <c r="I10" s="4" t="s">
        <v>103</v>
      </c>
      <c r="J10" s="4" t="s">
        <v>167</v>
      </c>
      <c r="K10" s="4" t="s">
        <v>96</v>
      </c>
      <c r="L10" s="4" t="s">
        <v>168</v>
      </c>
      <c r="M10" s="46" t="s">
        <v>95</v>
      </c>
      <c r="N10" s="38" t="s">
        <v>202</v>
      </c>
      <c r="O10" s="116" t="s">
        <v>507</v>
      </c>
    </row>
    <row r="11" spans="1:15" ht="63" customHeight="1" x14ac:dyDescent="0.7">
      <c r="A11" s="16" t="s">
        <v>50</v>
      </c>
      <c r="B11" s="251" t="s">
        <v>27</v>
      </c>
      <c r="C11" s="252"/>
      <c r="D11" s="252"/>
      <c r="E11" s="252"/>
      <c r="F11" s="252"/>
      <c r="G11" s="253"/>
      <c r="H11" s="11" t="s">
        <v>27</v>
      </c>
      <c r="I11" s="11" t="s">
        <v>27</v>
      </c>
      <c r="J11" s="11" t="s">
        <v>27</v>
      </c>
      <c r="K11" s="11" t="s">
        <v>27</v>
      </c>
      <c r="L11" s="11" t="s">
        <v>27</v>
      </c>
      <c r="M11" s="47" t="s">
        <v>27</v>
      </c>
      <c r="N11" s="51" t="s">
        <v>27</v>
      </c>
    </row>
    <row r="12" spans="1:15" ht="73.5" customHeight="1" x14ac:dyDescent="0.7">
      <c r="H12" s="17" t="s">
        <v>55</v>
      </c>
      <c r="I12" s="10"/>
      <c r="J12" s="10"/>
      <c r="K12" s="10"/>
      <c r="L12" s="10"/>
      <c r="M12" s="48"/>
      <c r="N12" s="49"/>
    </row>
    <row r="13" spans="1:15" ht="13.5" customHeight="1" x14ac:dyDescent="0.7"/>
    <row r="14" spans="1:15" ht="16.5" customHeight="1" x14ac:dyDescent="0.7"/>
    <row r="15" spans="1:15" ht="13.5" customHeight="1" x14ac:dyDescent="0.7"/>
    <row r="16" spans="1:15" ht="13.5" customHeight="1" x14ac:dyDescent="0.7"/>
    <row r="17" spans="1:8" ht="13.5" customHeight="1" x14ac:dyDescent="0.7"/>
    <row r="18" spans="1:8" ht="13.5" customHeight="1" x14ac:dyDescent="0.7">
      <c r="H18" s="18" t="s">
        <v>56</v>
      </c>
    </row>
    <row r="19" spans="1:8" ht="13.5" customHeight="1" x14ac:dyDescent="0.7">
      <c r="A19" s="19" t="s">
        <v>57</v>
      </c>
      <c r="B19" s="254" t="str">
        <f>B5</f>
        <v>ลดจำนวนชุมชนที่ได้รับผลกระทบจากอุทกภัยและภัยธรรมชาติ</v>
      </c>
      <c r="C19" s="255"/>
      <c r="D19" s="255"/>
      <c r="E19" s="255"/>
      <c r="F19" s="255"/>
      <c r="G19" s="256"/>
      <c r="H19" s="20" t="s">
        <v>58</v>
      </c>
    </row>
    <row r="20" spans="1:8" ht="13.5" customHeight="1" x14ac:dyDescent="0.7"/>
    <row r="21" spans="1:8" ht="13.5" customHeight="1" x14ac:dyDescent="0.7"/>
    <row r="22" spans="1:8" ht="13.5" customHeight="1" x14ac:dyDescent="0.7"/>
    <row r="23" spans="1:8" ht="13.5" customHeight="1" x14ac:dyDescent="0.7"/>
    <row r="24" spans="1:8" ht="13.5" customHeight="1" x14ac:dyDescent="0.7"/>
    <row r="25" spans="1:8" ht="13.5" customHeight="1" x14ac:dyDescent="0.7"/>
    <row r="26" spans="1:8" ht="13.5" customHeight="1" x14ac:dyDescent="0.7"/>
    <row r="27" spans="1:8" ht="13.5" customHeight="1" x14ac:dyDescent="0.7"/>
    <row r="28" spans="1:8" ht="13.5" customHeight="1" x14ac:dyDescent="0.7"/>
    <row r="29" spans="1:8" ht="13.5" customHeight="1" x14ac:dyDescent="0.7"/>
    <row r="30" spans="1:8" ht="13.5" customHeight="1" x14ac:dyDescent="0.7"/>
    <row r="31" spans="1:8" ht="13.5" customHeight="1" x14ac:dyDescent="0.7"/>
    <row r="32" spans="1:8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  <row r="998" ht="13.5" customHeight="1" x14ac:dyDescent="0.7"/>
    <row r="999" ht="13.5" customHeight="1" x14ac:dyDescent="0.7"/>
    <row r="1000" ht="13.5" customHeight="1" x14ac:dyDescent="0.7"/>
    <row r="1001" ht="13.5" customHeight="1" x14ac:dyDescent="0.7"/>
  </sheetData>
  <mergeCells count="13">
    <mergeCell ref="B11:G11"/>
    <mergeCell ref="B19:G19"/>
    <mergeCell ref="B3:G3"/>
    <mergeCell ref="B4:G4"/>
    <mergeCell ref="B5:G5"/>
    <mergeCell ref="B6:G6"/>
    <mergeCell ref="B7:G7"/>
    <mergeCell ref="B1:G1"/>
    <mergeCell ref="B2:G2"/>
    <mergeCell ref="A8:A10"/>
    <mergeCell ref="B8:G8"/>
    <mergeCell ref="B9:G9"/>
    <mergeCell ref="B10:G10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CD41-7371-4311-ADEC-D5A466336E06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000"/>
  <sheetViews>
    <sheetView zoomScale="81" zoomScaleNormal="81" workbookViewId="0">
      <selection activeCell="B2" sqref="B2"/>
    </sheetView>
  </sheetViews>
  <sheetFormatPr defaultColWidth="12.59765625" defaultRowHeight="15" customHeight="1" x14ac:dyDescent="0.25"/>
  <cols>
    <col min="1" max="1" width="29.69921875" style="28" customWidth="1"/>
    <col min="2" max="2" width="29.3984375" style="28" customWidth="1"/>
    <col min="3" max="3" width="15.59765625" style="28" customWidth="1"/>
    <col min="4" max="4" width="23.69921875" style="28" customWidth="1"/>
    <col min="5" max="5" width="15.59765625" style="28" customWidth="1"/>
    <col min="6" max="6" width="20.09765625" style="28" customWidth="1"/>
    <col min="7" max="12" width="15.59765625" style="28" customWidth="1"/>
    <col min="13" max="26" width="8.59765625" style="28" customWidth="1"/>
    <col min="27" max="16384" width="12.59765625" style="28"/>
  </cols>
  <sheetData>
    <row r="1" spans="1:12" ht="19.8" customHeight="1" x14ac:dyDescent="0.25">
      <c r="A1" s="30" t="s">
        <v>18</v>
      </c>
      <c r="B1" s="27" t="s">
        <v>138</v>
      </c>
    </row>
    <row r="2" spans="1:12" ht="21" customHeight="1" x14ac:dyDescent="0.25">
      <c r="A2" s="30" t="s">
        <v>19</v>
      </c>
      <c r="B2" s="27">
        <v>2566</v>
      </c>
    </row>
    <row r="3" spans="1:12" ht="22.8" customHeight="1" x14ac:dyDescent="0.25">
      <c r="A3" s="27" t="s">
        <v>61</v>
      </c>
    </row>
    <row r="4" spans="1:12" ht="13.5" customHeight="1" x14ac:dyDescent="0.25"/>
    <row r="5" spans="1:12" ht="13.5" customHeight="1" x14ac:dyDescent="0.25"/>
    <row r="6" spans="1:12" ht="13.5" customHeight="1" x14ac:dyDescent="0.25"/>
    <row r="7" spans="1:12" ht="13.5" customHeight="1" x14ac:dyDescent="0.25"/>
    <row r="8" spans="1:12" ht="22.8" customHeight="1" x14ac:dyDescent="0.25">
      <c r="A8" s="27" t="s">
        <v>62</v>
      </c>
      <c r="B8" s="27"/>
    </row>
    <row r="9" spans="1:12" s="31" customFormat="1" ht="49.2" x14ac:dyDescent="0.25">
      <c r="A9" s="34" t="s">
        <v>47</v>
      </c>
      <c r="B9" s="67" t="s">
        <v>132</v>
      </c>
      <c r="C9" s="68" t="s">
        <v>63</v>
      </c>
      <c r="D9" s="63" t="s">
        <v>64</v>
      </c>
      <c r="E9" s="63" t="s">
        <v>65</v>
      </c>
      <c r="F9" s="63" t="s">
        <v>66</v>
      </c>
      <c r="G9" s="63" t="s">
        <v>67</v>
      </c>
      <c r="H9" s="63" t="s">
        <v>68</v>
      </c>
      <c r="I9" s="35" t="s">
        <v>69</v>
      </c>
      <c r="J9" s="35" t="s">
        <v>70</v>
      </c>
      <c r="K9" s="35" t="s">
        <v>71</v>
      </c>
      <c r="L9" s="35" t="s">
        <v>45</v>
      </c>
    </row>
    <row r="10" spans="1:12" ht="282" customHeight="1" x14ac:dyDescent="0.25">
      <c r="A10" s="309" t="s">
        <v>122</v>
      </c>
      <c r="B10" s="36" t="s">
        <v>125</v>
      </c>
      <c r="C10" s="43" t="s">
        <v>209</v>
      </c>
      <c r="D10" s="43" t="s">
        <v>370</v>
      </c>
      <c r="E10" s="43" t="s">
        <v>211</v>
      </c>
      <c r="F10" s="43" t="s">
        <v>210</v>
      </c>
      <c r="G10" s="55" t="s">
        <v>137</v>
      </c>
      <c r="H10" s="312"/>
      <c r="I10" s="318"/>
      <c r="J10" s="324"/>
      <c r="K10" s="321"/>
      <c r="L10" s="321" t="s">
        <v>112</v>
      </c>
    </row>
    <row r="11" spans="1:12" ht="283.2" customHeight="1" x14ac:dyDescent="0.25">
      <c r="A11" s="327"/>
      <c r="B11" s="36" t="s">
        <v>126</v>
      </c>
      <c r="C11" s="43" t="s">
        <v>154</v>
      </c>
      <c r="D11" s="43" t="s">
        <v>370</v>
      </c>
      <c r="E11" s="43" t="s">
        <v>211</v>
      </c>
      <c r="F11" s="43" t="s">
        <v>210</v>
      </c>
      <c r="G11" s="55" t="s">
        <v>137</v>
      </c>
      <c r="H11" s="313"/>
      <c r="I11" s="319"/>
      <c r="J11" s="325"/>
      <c r="K11" s="322"/>
      <c r="L11" s="322"/>
    </row>
    <row r="12" spans="1:12" ht="285.60000000000002" customHeight="1" x14ac:dyDescent="0.25">
      <c r="A12" s="328"/>
      <c r="B12" s="38" t="s">
        <v>127</v>
      </c>
      <c r="C12" s="43" t="s">
        <v>155</v>
      </c>
      <c r="D12" s="43" t="s">
        <v>370</v>
      </c>
      <c r="E12" s="43" t="s">
        <v>211</v>
      </c>
      <c r="F12" s="43" t="s">
        <v>210</v>
      </c>
      <c r="G12" s="55" t="s">
        <v>137</v>
      </c>
      <c r="H12" s="313"/>
      <c r="I12" s="320"/>
      <c r="J12" s="326"/>
      <c r="K12" s="323"/>
      <c r="L12" s="323"/>
    </row>
    <row r="13" spans="1:12" ht="282.60000000000002" customHeight="1" x14ac:dyDescent="0.25">
      <c r="A13" s="309" t="s">
        <v>123</v>
      </c>
      <c r="B13" s="69" t="s">
        <v>215</v>
      </c>
      <c r="C13" s="64" t="s">
        <v>223</v>
      </c>
      <c r="D13" s="43" t="s">
        <v>370</v>
      </c>
      <c r="E13" s="43" t="s">
        <v>211</v>
      </c>
      <c r="F13" s="43" t="s">
        <v>121</v>
      </c>
      <c r="G13" s="55" t="s">
        <v>137</v>
      </c>
      <c r="H13" s="313"/>
      <c r="I13" s="315"/>
      <c r="J13" s="315"/>
      <c r="K13" s="315"/>
      <c r="L13" s="329" t="s">
        <v>112</v>
      </c>
    </row>
    <row r="14" spans="1:12" ht="303.60000000000002" customHeight="1" x14ac:dyDescent="0.25">
      <c r="A14" s="310"/>
      <c r="B14" s="36" t="s">
        <v>225</v>
      </c>
      <c r="C14" s="43" t="s">
        <v>224</v>
      </c>
      <c r="D14" s="43" t="s">
        <v>370</v>
      </c>
      <c r="E14" s="43" t="s">
        <v>211</v>
      </c>
      <c r="F14" s="43" t="s">
        <v>121</v>
      </c>
      <c r="G14" s="55" t="s">
        <v>137</v>
      </c>
      <c r="H14" s="313"/>
      <c r="I14" s="316"/>
      <c r="J14" s="316"/>
      <c r="K14" s="316"/>
      <c r="L14" s="330"/>
    </row>
    <row r="15" spans="1:12" ht="287.39999999999998" customHeight="1" x14ac:dyDescent="0.25">
      <c r="A15" s="311"/>
      <c r="B15" s="65" t="s">
        <v>128</v>
      </c>
      <c r="C15" s="66" t="s">
        <v>169</v>
      </c>
      <c r="D15" s="43" t="s">
        <v>370</v>
      </c>
      <c r="E15" s="43" t="s">
        <v>211</v>
      </c>
      <c r="F15" s="70" t="s">
        <v>121</v>
      </c>
      <c r="G15" s="55" t="s">
        <v>137</v>
      </c>
      <c r="H15" s="314"/>
      <c r="I15" s="317"/>
      <c r="J15" s="317"/>
      <c r="K15" s="317"/>
      <c r="L15" s="331"/>
    </row>
    <row r="16" spans="1:12" ht="241.8" customHeight="1" x14ac:dyDescent="0.25">
      <c r="A16" s="309" t="s">
        <v>124</v>
      </c>
      <c r="B16" s="36" t="s">
        <v>226</v>
      </c>
      <c r="C16" s="43" t="s">
        <v>229</v>
      </c>
      <c r="D16" s="43" t="s">
        <v>371</v>
      </c>
      <c r="E16" s="43" t="s">
        <v>232</v>
      </c>
      <c r="F16" s="43" t="s">
        <v>204</v>
      </c>
      <c r="G16" s="55" t="s">
        <v>137</v>
      </c>
      <c r="H16" s="55"/>
      <c r="I16" s="332"/>
      <c r="J16" s="315"/>
      <c r="K16" s="315"/>
      <c r="L16" s="329" t="s">
        <v>112</v>
      </c>
    </row>
    <row r="17" spans="1:12" ht="240" customHeight="1" x14ac:dyDescent="0.25">
      <c r="A17" s="310"/>
      <c r="B17" s="36" t="s">
        <v>227</v>
      </c>
      <c r="C17" s="43" t="s">
        <v>230</v>
      </c>
      <c r="D17" s="43" t="s">
        <v>371</v>
      </c>
      <c r="E17" s="43" t="s">
        <v>232</v>
      </c>
      <c r="F17" s="43" t="s">
        <v>204</v>
      </c>
      <c r="G17" s="55" t="s">
        <v>137</v>
      </c>
      <c r="H17" s="55"/>
      <c r="I17" s="333"/>
      <c r="J17" s="316"/>
      <c r="K17" s="316"/>
      <c r="L17" s="330"/>
    </row>
    <row r="18" spans="1:12" ht="256.8" customHeight="1" x14ac:dyDescent="0.25">
      <c r="A18" s="311"/>
      <c r="B18" s="36" t="s">
        <v>228</v>
      </c>
      <c r="C18" s="43" t="s">
        <v>231</v>
      </c>
      <c r="D18" s="43" t="s">
        <v>371</v>
      </c>
      <c r="E18" s="43" t="s">
        <v>232</v>
      </c>
      <c r="F18" s="43" t="s">
        <v>204</v>
      </c>
      <c r="G18" s="55" t="s">
        <v>137</v>
      </c>
      <c r="H18" s="55"/>
      <c r="I18" s="334"/>
      <c r="J18" s="317"/>
      <c r="K18" s="317"/>
      <c r="L18" s="331"/>
    </row>
    <row r="19" spans="1:12" ht="13.5" customHeight="1" x14ac:dyDescent="0.25"/>
    <row r="20" spans="1:12" ht="13.5" customHeight="1" x14ac:dyDescent="0.25"/>
    <row r="21" spans="1:12" ht="13.5" customHeight="1" x14ac:dyDescent="0.25"/>
    <row r="22" spans="1:12" ht="13.5" customHeight="1" x14ac:dyDescent="0.25"/>
    <row r="23" spans="1:12" ht="13.5" customHeight="1" x14ac:dyDescent="0.25"/>
    <row r="24" spans="1:12" ht="13.5" customHeight="1" x14ac:dyDescent="0.25"/>
    <row r="25" spans="1:12" ht="13.5" customHeight="1" x14ac:dyDescent="0.25"/>
    <row r="26" spans="1:12" ht="13.5" customHeight="1" x14ac:dyDescent="0.25"/>
    <row r="27" spans="1:12" ht="13.5" customHeight="1" x14ac:dyDescent="0.25"/>
    <row r="28" spans="1:12" ht="13.5" customHeight="1" x14ac:dyDescent="0.25"/>
    <row r="29" spans="1:12" ht="13.5" customHeight="1" x14ac:dyDescent="0.25"/>
    <row r="30" spans="1:12" ht="13.5" customHeight="1" x14ac:dyDescent="0.25"/>
    <row r="31" spans="1:12" ht="13.5" customHeight="1" x14ac:dyDescent="0.25"/>
    <row r="32" spans="1:1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6">
    <mergeCell ref="A16:A18"/>
    <mergeCell ref="H10:H15"/>
    <mergeCell ref="I13:I15"/>
    <mergeCell ref="I10:I12"/>
    <mergeCell ref="L10:L12"/>
    <mergeCell ref="K10:K12"/>
    <mergeCell ref="J10:J12"/>
    <mergeCell ref="A10:A12"/>
    <mergeCell ref="A13:A15"/>
    <mergeCell ref="J16:J18"/>
    <mergeCell ref="K16:K18"/>
    <mergeCell ref="L16:L18"/>
    <mergeCell ref="I16:I18"/>
    <mergeCell ref="J13:J15"/>
    <mergeCell ref="K13:K15"/>
    <mergeCell ref="L13:L15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1316-50EA-4C9E-9696-C7D9B96465C9}">
  <dimension ref="A1:L997"/>
  <sheetViews>
    <sheetView zoomScale="96" zoomScaleNormal="96" workbookViewId="0">
      <selection activeCell="C6" sqref="C6"/>
    </sheetView>
  </sheetViews>
  <sheetFormatPr defaultColWidth="12.59765625" defaultRowHeight="15" customHeight="1" x14ac:dyDescent="0.7"/>
  <cols>
    <col min="1" max="1" width="29.69921875" style="8" customWidth="1"/>
    <col min="2" max="2" width="29.3984375" style="8" customWidth="1"/>
    <col min="3" max="12" width="15.59765625" style="8" customWidth="1"/>
    <col min="13" max="26" width="8.59765625" style="8" customWidth="1"/>
    <col min="27" max="16384" width="12.59765625" style="8"/>
  </cols>
  <sheetData>
    <row r="1" spans="1:12" ht="30" customHeight="1" x14ac:dyDescent="0.7">
      <c r="A1" s="12" t="s">
        <v>18</v>
      </c>
      <c r="B1" s="87" t="s">
        <v>138</v>
      </c>
    </row>
    <row r="2" spans="1:12" ht="24.6" x14ac:dyDescent="0.7">
      <c r="A2" s="12" t="s">
        <v>19</v>
      </c>
      <c r="B2" s="87">
        <v>2566</v>
      </c>
    </row>
    <row r="3" spans="1:12" ht="24.6" x14ac:dyDescent="0.7">
      <c r="A3" s="26" t="s">
        <v>61</v>
      </c>
    </row>
    <row r="4" spans="1:12" ht="13.5" customHeight="1" x14ac:dyDescent="0.7"/>
    <row r="5" spans="1:12" ht="13.5" customHeight="1" x14ac:dyDescent="0.7"/>
    <row r="6" spans="1:12" ht="13.5" customHeight="1" x14ac:dyDescent="0.7"/>
    <row r="7" spans="1:12" ht="13.5" customHeight="1" x14ac:dyDescent="0.7"/>
    <row r="8" spans="1:12" ht="22.8" customHeight="1" x14ac:dyDescent="0.7">
      <c r="A8" s="27" t="s">
        <v>62</v>
      </c>
      <c r="B8" s="27"/>
      <c r="C8" s="28"/>
      <c r="D8" s="28"/>
      <c r="E8" s="28"/>
      <c r="F8" s="28"/>
      <c r="G8" s="28"/>
      <c r="H8" s="28"/>
    </row>
    <row r="9" spans="1:12" ht="49.8" customHeight="1" x14ac:dyDescent="0.7">
      <c r="A9" s="32" t="s">
        <v>47</v>
      </c>
      <c r="B9" s="67" t="s">
        <v>132</v>
      </c>
      <c r="C9" s="74" t="s">
        <v>63</v>
      </c>
      <c r="D9" s="72" t="s">
        <v>64</v>
      </c>
      <c r="E9" s="72" t="s">
        <v>65</v>
      </c>
      <c r="F9" s="72" t="s">
        <v>66</v>
      </c>
      <c r="G9" s="72" t="s">
        <v>67</v>
      </c>
      <c r="H9" s="29" t="s">
        <v>68</v>
      </c>
      <c r="I9" s="29" t="s">
        <v>69</v>
      </c>
      <c r="J9" s="29" t="s">
        <v>70</v>
      </c>
      <c r="K9" s="29" t="s">
        <v>71</v>
      </c>
      <c r="L9" s="29" t="s">
        <v>45</v>
      </c>
    </row>
    <row r="10" spans="1:12" ht="343.2" customHeight="1" x14ac:dyDescent="0.7">
      <c r="A10" s="343" t="s">
        <v>240</v>
      </c>
      <c r="B10" s="38" t="s">
        <v>241</v>
      </c>
      <c r="C10" s="43" t="s">
        <v>236</v>
      </c>
      <c r="D10" s="43" t="s">
        <v>242</v>
      </c>
      <c r="E10" s="43" t="s">
        <v>243</v>
      </c>
      <c r="F10" s="43" t="s">
        <v>239</v>
      </c>
      <c r="G10" s="55" t="s">
        <v>140</v>
      </c>
      <c r="H10" s="332" t="s">
        <v>27</v>
      </c>
      <c r="I10" s="338" t="s">
        <v>139</v>
      </c>
      <c r="J10" s="335"/>
      <c r="K10" s="335"/>
      <c r="L10" s="338" t="s">
        <v>111</v>
      </c>
    </row>
    <row r="11" spans="1:12" ht="339" customHeight="1" x14ac:dyDescent="0.7">
      <c r="A11" s="344"/>
      <c r="B11" s="76" t="s">
        <v>244</v>
      </c>
      <c r="C11" s="62" t="s">
        <v>237</v>
      </c>
      <c r="D11" s="43" t="s">
        <v>242</v>
      </c>
      <c r="E11" s="43" t="s">
        <v>243</v>
      </c>
      <c r="F11" s="43" t="s">
        <v>239</v>
      </c>
      <c r="G11" s="55" t="s">
        <v>140</v>
      </c>
      <c r="H11" s="316"/>
      <c r="I11" s="339"/>
      <c r="J11" s="336"/>
      <c r="K11" s="336"/>
      <c r="L11" s="339"/>
    </row>
    <row r="12" spans="1:12" ht="357.6" customHeight="1" x14ac:dyDescent="0.7">
      <c r="A12" s="345"/>
      <c r="B12" s="45" t="s">
        <v>245</v>
      </c>
      <c r="C12" s="43" t="s">
        <v>238</v>
      </c>
      <c r="D12" s="43" t="s">
        <v>242</v>
      </c>
      <c r="E12" s="43" t="s">
        <v>243</v>
      </c>
      <c r="F12" s="43" t="s">
        <v>239</v>
      </c>
      <c r="G12" s="55" t="s">
        <v>140</v>
      </c>
      <c r="H12" s="317"/>
      <c r="I12" s="340"/>
      <c r="J12" s="337"/>
      <c r="K12" s="337"/>
      <c r="L12" s="340"/>
    </row>
    <row r="13" spans="1:12" ht="228.6" customHeight="1" x14ac:dyDescent="0.7">
      <c r="A13" s="309" t="s">
        <v>129</v>
      </c>
      <c r="B13" s="77" t="s">
        <v>246</v>
      </c>
      <c r="C13" s="41" t="s">
        <v>247</v>
      </c>
      <c r="D13" s="41" t="s">
        <v>250</v>
      </c>
      <c r="E13" s="40" t="s">
        <v>253</v>
      </c>
      <c r="F13" s="40" t="s">
        <v>252</v>
      </c>
      <c r="G13" s="78" t="s">
        <v>140</v>
      </c>
      <c r="H13" s="335"/>
      <c r="I13" s="335"/>
      <c r="J13" s="335"/>
      <c r="K13" s="335"/>
      <c r="L13" s="338" t="s">
        <v>111</v>
      </c>
    </row>
    <row r="14" spans="1:12" ht="240.6" customHeight="1" x14ac:dyDescent="0.7">
      <c r="A14" s="346"/>
      <c r="B14" s="36" t="s">
        <v>248</v>
      </c>
      <c r="C14" s="43" t="s">
        <v>249</v>
      </c>
      <c r="D14" s="38" t="s">
        <v>251</v>
      </c>
      <c r="E14" s="40" t="s">
        <v>253</v>
      </c>
      <c r="F14" s="43" t="s">
        <v>254</v>
      </c>
      <c r="G14" s="55" t="s">
        <v>140</v>
      </c>
      <c r="H14" s="341"/>
      <c r="I14" s="336"/>
      <c r="J14" s="336"/>
      <c r="K14" s="336"/>
      <c r="L14" s="339"/>
    </row>
    <row r="15" spans="1:12" ht="246" customHeight="1" x14ac:dyDescent="0.7">
      <c r="A15" s="347"/>
      <c r="B15" s="36" t="s">
        <v>130</v>
      </c>
      <c r="C15" s="43" t="s">
        <v>238</v>
      </c>
      <c r="D15" s="38" t="s">
        <v>251</v>
      </c>
      <c r="E15" s="43" t="s">
        <v>253</v>
      </c>
      <c r="F15" s="43" t="s">
        <v>254</v>
      </c>
      <c r="G15" s="55" t="s">
        <v>140</v>
      </c>
      <c r="H15" s="342"/>
      <c r="I15" s="337"/>
      <c r="J15" s="337"/>
      <c r="K15" s="337"/>
      <c r="L15" s="340"/>
    </row>
    <row r="16" spans="1:12" ht="13.5" customHeight="1" x14ac:dyDescent="0.7"/>
    <row r="17" ht="13.5" customHeight="1" x14ac:dyDescent="0.7"/>
    <row r="18" ht="13.5" customHeight="1" x14ac:dyDescent="0.7"/>
    <row r="19" ht="13.5" customHeight="1" x14ac:dyDescent="0.7"/>
    <row r="20" ht="13.5" customHeight="1" x14ac:dyDescent="0.7"/>
    <row r="21" ht="13.5" customHeight="1" x14ac:dyDescent="0.7"/>
    <row r="22" ht="13.5" customHeight="1" x14ac:dyDescent="0.7"/>
    <row r="23" ht="13.5" customHeight="1" x14ac:dyDescent="0.7"/>
    <row r="24" ht="13.5" customHeight="1" x14ac:dyDescent="0.7"/>
    <row r="25" ht="13.5" customHeight="1" x14ac:dyDescent="0.7"/>
    <row r="26" ht="13.5" customHeight="1" x14ac:dyDescent="0.7"/>
    <row r="27" ht="13.5" customHeight="1" x14ac:dyDescent="0.7"/>
    <row r="28" ht="13.5" customHeight="1" x14ac:dyDescent="0.7"/>
    <row r="29" ht="13.5" customHeight="1" x14ac:dyDescent="0.7"/>
    <row r="30" ht="13.5" customHeight="1" x14ac:dyDescent="0.7"/>
    <row r="31" ht="13.5" customHeight="1" x14ac:dyDescent="0.7"/>
    <row r="32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</sheetData>
  <mergeCells count="12">
    <mergeCell ref="A10:A12"/>
    <mergeCell ref="A13:A15"/>
    <mergeCell ref="H10:H12"/>
    <mergeCell ref="I10:I12"/>
    <mergeCell ref="J10:J12"/>
    <mergeCell ref="K10:K12"/>
    <mergeCell ref="L10:L12"/>
    <mergeCell ref="L13:L15"/>
    <mergeCell ref="H13:H15"/>
    <mergeCell ref="I13:I15"/>
    <mergeCell ref="J13:J15"/>
    <mergeCell ref="K13:K15"/>
  </mergeCell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90A6-F038-4743-BC52-04094BFEFED0}">
  <dimension ref="A1:L997"/>
  <sheetViews>
    <sheetView zoomScale="65" zoomScaleNormal="65" workbookViewId="0">
      <selection activeCell="B2" sqref="B2"/>
    </sheetView>
  </sheetViews>
  <sheetFormatPr defaultColWidth="12.59765625" defaultRowHeight="15" customHeight="1" x14ac:dyDescent="0.7"/>
  <cols>
    <col min="1" max="1" width="29.69921875" style="8" customWidth="1"/>
    <col min="2" max="2" width="29.3984375" style="8" customWidth="1"/>
    <col min="3" max="12" width="15.59765625" style="8" customWidth="1"/>
    <col min="13" max="26" width="8.59765625" style="8" customWidth="1"/>
    <col min="27" max="16384" width="12.59765625" style="8"/>
  </cols>
  <sheetData>
    <row r="1" spans="1:12" ht="34.200000000000003" customHeight="1" x14ac:dyDescent="0.7">
      <c r="A1" s="12" t="s">
        <v>18</v>
      </c>
      <c r="B1" s="109" t="s">
        <v>138</v>
      </c>
    </row>
    <row r="2" spans="1:12" ht="31.8" customHeight="1" x14ac:dyDescent="0.7">
      <c r="A2" s="12" t="s">
        <v>19</v>
      </c>
      <c r="B2" s="109">
        <v>2566</v>
      </c>
    </row>
    <row r="3" spans="1:12" ht="40.799999999999997" customHeight="1" x14ac:dyDescent="0.7">
      <c r="A3" s="26" t="s">
        <v>61</v>
      </c>
    </row>
    <row r="4" spans="1:12" ht="13.5" customHeight="1" x14ac:dyDescent="0.7"/>
    <row r="5" spans="1:12" ht="13.5" customHeight="1" x14ac:dyDescent="0.7"/>
    <row r="6" spans="1:12" ht="13.5" customHeight="1" x14ac:dyDescent="0.7"/>
    <row r="7" spans="1:12" ht="13.5" customHeight="1" x14ac:dyDescent="0.7"/>
    <row r="8" spans="1:12" ht="22.8" customHeight="1" x14ac:dyDescent="0.7">
      <c r="A8" s="27" t="s">
        <v>62</v>
      </c>
      <c r="B8" s="27"/>
      <c r="C8" s="28"/>
      <c r="D8" s="28"/>
      <c r="E8" s="28"/>
      <c r="F8" s="28"/>
      <c r="G8" s="28"/>
      <c r="H8" s="28"/>
    </row>
    <row r="9" spans="1:12" ht="78" customHeight="1" x14ac:dyDescent="0.7">
      <c r="A9" s="32" t="s">
        <v>47</v>
      </c>
      <c r="B9" s="79" t="s">
        <v>131</v>
      </c>
      <c r="C9" s="74" t="s">
        <v>63</v>
      </c>
      <c r="D9" s="72" t="s">
        <v>64</v>
      </c>
      <c r="E9" s="72" t="s">
        <v>65</v>
      </c>
      <c r="F9" s="72" t="s">
        <v>66</v>
      </c>
      <c r="G9" s="72" t="s">
        <v>67</v>
      </c>
      <c r="H9" s="29" t="s">
        <v>68</v>
      </c>
      <c r="I9" s="29" t="s">
        <v>69</v>
      </c>
      <c r="J9" s="29" t="s">
        <v>70</v>
      </c>
      <c r="K9" s="29" t="s">
        <v>71</v>
      </c>
      <c r="L9" s="29" t="s">
        <v>45</v>
      </c>
    </row>
    <row r="10" spans="1:12" ht="233.4" customHeight="1" x14ac:dyDescent="0.7">
      <c r="A10" s="309" t="s">
        <v>274</v>
      </c>
      <c r="B10" s="36" t="s">
        <v>268</v>
      </c>
      <c r="C10" s="43" t="s">
        <v>269</v>
      </c>
      <c r="D10" s="43" t="s">
        <v>270</v>
      </c>
      <c r="E10" s="43" t="s">
        <v>271</v>
      </c>
      <c r="F10" s="43" t="s">
        <v>270</v>
      </c>
      <c r="G10" s="55" t="s">
        <v>275</v>
      </c>
      <c r="H10" s="332"/>
      <c r="I10" s="335"/>
      <c r="J10" s="335"/>
      <c r="K10" s="335"/>
      <c r="L10" s="335"/>
    </row>
    <row r="11" spans="1:12" ht="241.8" customHeight="1" x14ac:dyDescent="0.7">
      <c r="A11" s="327"/>
      <c r="B11" s="36" t="s">
        <v>134</v>
      </c>
      <c r="C11" s="43" t="s">
        <v>272</v>
      </c>
      <c r="D11" s="43" t="s">
        <v>270</v>
      </c>
      <c r="E11" s="43" t="s">
        <v>271</v>
      </c>
      <c r="F11" s="43" t="s">
        <v>270</v>
      </c>
      <c r="G11" s="55" t="s">
        <v>275</v>
      </c>
      <c r="H11" s="333"/>
      <c r="I11" s="336"/>
      <c r="J11" s="336"/>
      <c r="K11" s="336"/>
      <c r="L11" s="336"/>
    </row>
    <row r="12" spans="1:12" ht="270" customHeight="1" x14ac:dyDescent="0.7">
      <c r="A12" s="328"/>
      <c r="B12" s="36" t="s">
        <v>135</v>
      </c>
      <c r="C12" s="43" t="s">
        <v>273</v>
      </c>
      <c r="D12" s="43" t="s">
        <v>270</v>
      </c>
      <c r="E12" s="43" t="s">
        <v>271</v>
      </c>
      <c r="F12" s="43" t="s">
        <v>270</v>
      </c>
      <c r="G12" s="55" t="s">
        <v>275</v>
      </c>
      <c r="H12" s="334"/>
      <c r="I12" s="337"/>
      <c r="J12" s="337"/>
      <c r="K12" s="337"/>
      <c r="L12" s="337"/>
    </row>
    <row r="13" spans="1:12" ht="409.2" customHeight="1" x14ac:dyDescent="0.7">
      <c r="A13" s="309" t="s">
        <v>276</v>
      </c>
      <c r="B13" s="36" t="s">
        <v>282</v>
      </c>
      <c r="C13" s="43" t="s">
        <v>133</v>
      </c>
      <c r="D13" s="43" t="s">
        <v>281</v>
      </c>
      <c r="E13" s="43" t="s">
        <v>284</v>
      </c>
      <c r="F13" s="43" t="s">
        <v>136</v>
      </c>
      <c r="G13" s="55" t="s">
        <v>283</v>
      </c>
      <c r="H13" s="84"/>
      <c r="I13" s="10"/>
      <c r="J13" s="10"/>
      <c r="K13" s="10"/>
      <c r="L13" s="10"/>
    </row>
    <row r="14" spans="1:12" ht="408.6" customHeight="1" x14ac:dyDescent="0.7">
      <c r="A14" s="310"/>
      <c r="B14" s="36" t="s">
        <v>278</v>
      </c>
      <c r="C14" s="43" t="s">
        <v>277</v>
      </c>
      <c r="D14" s="43" t="s">
        <v>281</v>
      </c>
      <c r="E14" s="43" t="s">
        <v>284</v>
      </c>
      <c r="F14" s="43" t="s">
        <v>136</v>
      </c>
      <c r="G14" s="55" t="s">
        <v>283</v>
      </c>
      <c r="H14" s="84"/>
      <c r="I14" s="10"/>
      <c r="J14" s="10"/>
      <c r="K14" s="10"/>
      <c r="L14" s="10"/>
    </row>
    <row r="15" spans="1:12" ht="409.2" customHeight="1" x14ac:dyDescent="0.7">
      <c r="A15" s="311"/>
      <c r="B15" s="36" t="s">
        <v>279</v>
      </c>
      <c r="C15" s="43" t="s">
        <v>280</v>
      </c>
      <c r="D15" s="43" t="s">
        <v>281</v>
      </c>
      <c r="E15" s="43" t="s">
        <v>284</v>
      </c>
      <c r="F15" s="43" t="s">
        <v>136</v>
      </c>
      <c r="G15" s="55" t="s">
        <v>283</v>
      </c>
      <c r="H15" s="84"/>
      <c r="I15" s="10"/>
      <c r="J15" s="10"/>
      <c r="K15" s="10"/>
      <c r="L15" s="10"/>
    </row>
    <row r="16" spans="1:12" ht="13.5" customHeight="1" x14ac:dyDescent="0.7"/>
    <row r="17" ht="13.5" customHeight="1" x14ac:dyDescent="0.7"/>
    <row r="18" ht="13.5" customHeight="1" x14ac:dyDescent="0.7"/>
    <row r="19" ht="13.5" customHeight="1" x14ac:dyDescent="0.7"/>
    <row r="20" ht="13.5" customHeight="1" x14ac:dyDescent="0.7"/>
    <row r="21" ht="13.5" customHeight="1" x14ac:dyDescent="0.7"/>
    <row r="22" ht="13.5" customHeight="1" x14ac:dyDescent="0.7"/>
    <row r="23" ht="13.5" customHeight="1" x14ac:dyDescent="0.7"/>
    <row r="24" ht="13.5" customHeight="1" x14ac:dyDescent="0.7"/>
    <row r="25" ht="13.5" customHeight="1" x14ac:dyDescent="0.7"/>
    <row r="26" ht="13.5" customHeight="1" x14ac:dyDescent="0.7"/>
    <row r="27" ht="13.5" customHeight="1" x14ac:dyDescent="0.7"/>
    <row r="28" ht="13.5" customHeight="1" x14ac:dyDescent="0.7"/>
    <row r="29" ht="13.5" customHeight="1" x14ac:dyDescent="0.7"/>
    <row r="30" ht="13.5" customHeight="1" x14ac:dyDescent="0.7"/>
    <row r="31" ht="13.5" customHeight="1" x14ac:dyDescent="0.7"/>
    <row r="32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</sheetData>
  <mergeCells count="7">
    <mergeCell ref="A13:A15"/>
    <mergeCell ref="H10:H12"/>
    <mergeCell ref="I10:I12"/>
    <mergeCell ref="J10:J12"/>
    <mergeCell ref="L10:L12"/>
    <mergeCell ref="K10:K12"/>
    <mergeCell ref="A10:A12"/>
  </mergeCells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68C6-9D25-4C8B-84F8-3A393FC191DE}">
  <dimension ref="A1:L15"/>
  <sheetViews>
    <sheetView workbookViewId="0">
      <selection activeCell="B2" sqref="B2"/>
    </sheetView>
  </sheetViews>
  <sheetFormatPr defaultColWidth="12.59765625" defaultRowHeight="27" customHeight="1" x14ac:dyDescent="0.7"/>
  <cols>
    <col min="1" max="1" width="29.69921875" style="8" customWidth="1"/>
    <col min="2" max="2" width="29.3984375" style="8" customWidth="1"/>
    <col min="3" max="5" width="15.59765625" style="8" customWidth="1"/>
    <col min="6" max="6" width="17.3984375" style="8" customWidth="1"/>
    <col min="7" max="12" width="15.59765625" style="8" customWidth="1"/>
    <col min="13" max="26" width="8.59765625" style="8" customWidth="1"/>
    <col min="27" max="16384" width="12.59765625" style="8"/>
  </cols>
  <sheetData>
    <row r="1" spans="1:12" ht="27" customHeight="1" x14ac:dyDescent="0.7">
      <c r="A1" s="12" t="s">
        <v>18</v>
      </c>
      <c r="B1" s="57" t="s">
        <v>138</v>
      </c>
    </row>
    <row r="2" spans="1:12" ht="27" customHeight="1" x14ac:dyDescent="0.7">
      <c r="A2" s="12" t="s">
        <v>19</v>
      </c>
      <c r="B2" s="57">
        <v>2566</v>
      </c>
    </row>
    <row r="3" spans="1:12" ht="27" customHeight="1" x14ac:dyDescent="0.7">
      <c r="A3" s="26" t="s">
        <v>61</v>
      </c>
    </row>
    <row r="8" spans="1:12" ht="27" customHeight="1" x14ac:dyDescent="0.7">
      <c r="A8" s="27" t="s">
        <v>62</v>
      </c>
      <c r="B8" s="27"/>
      <c r="C8" s="28"/>
      <c r="D8" s="28"/>
      <c r="E8" s="28"/>
      <c r="F8" s="28"/>
      <c r="G8" s="28"/>
      <c r="H8" s="28"/>
    </row>
    <row r="9" spans="1:12" ht="27" customHeight="1" x14ac:dyDescent="0.7">
      <c r="A9" s="90" t="s">
        <v>47</v>
      </c>
      <c r="B9" s="91" t="s">
        <v>132</v>
      </c>
      <c r="C9" s="72" t="s">
        <v>63</v>
      </c>
      <c r="D9" s="72" t="s">
        <v>64</v>
      </c>
      <c r="E9" s="72" t="s">
        <v>65</v>
      </c>
      <c r="F9" s="72" t="s">
        <v>66</v>
      </c>
      <c r="G9" s="72" t="s">
        <v>67</v>
      </c>
      <c r="H9" s="29" t="s">
        <v>68</v>
      </c>
      <c r="I9" s="29" t="s">
        <v>69</v>
      </c>
      <c r="J9" s="29" t="s">
        <v>70</v>
      </c>
      <c r="K9" s="29" t="s">
        <v>71</v>
      </c>
      <c r="L9" s="29" t="s">
        <v>45</v>
      </c>
    </row>
    <row r="10" spans="1:12" ht="27" customHeight="1" x14ac:dyDescent="0.7">
      <c r="A10" s="348" t="s">
        <v>402</v>
      </c>
      <c r="B10" s="36" t="s">
        <v>403</v>
      </c>
      <c r="C10" s="43" t="s">
        <v>287</v>
      </c>
      <c r="D10" s="43" t="s">
        <v>141</v>
      </c>
      <c r="E10" s="43" t="s">
        <v>292</v>
      </c>
      <c r="F10" s="43" t="s">
        <v>141</v>
      </c>
      <c r="G10" s="55" t="s">
        <v>283</v>
      </c>
      <c r="H10" s="332"/>
      <c r="I10" s="335"/>
      <c r="J10" s="335"/>
      <c r="K10" s="10"/>
      <c r="L10" s="10"/>
    </row>
    <row r="11" spans="1:12" ht="27" customHeight="1" x14ac:dyDescent="0.7">
      <c r="A11" s="349"/>
      <c r="B11" s="36" t="s">
        <v>404</v>
      </c>
      <c r="C11" s="43" t="s">
        <v>286</v>
      </c>
      <c r="D11" s="43" t="s">
        <v>141</v>
      </c>
      <c r="E11" s="43" t="s">
        <v>292</v>
      </c>
      <c r="F11" s="43" t="s">
        <v>141</v>
      </c>
      <c r="G11" s="55" t="s">
        <v>283</v>
      </c>
      <c r="H11" s="333"/>
      <c r="I11" s="336"/>
      <c r="J11" s="336"/>
      <c r="K11" s="10"/>
      <c r="L11" s="10"/>
    </row>
    <row r="12" spans="1:12" ht="27" customHeight="1" x14ac:dyDescent="0.7">
      <c r="A12" s="350"/>
      <c r="B12" s="36" t="s">
        <v>405</v>
      </c>
      <c r="C12" s="43" t="s">
        <v>289</v>
      </c>
      <c r="D12" s="43" t="s">
        <v>141</v>
      </c>
      <c r="E12" s="43" t="s">
        <v>292</v>
      </c>
      <c r="F12" s="43" t="s">
        <v>141</v>
      </c>
      <c r="G12" s="55" t="s">
        <v>283</v>
      </c>
      <c r="H12" s="334"/>
      <c r="I12" s="337"/>
      <c r="J12" s="337"/>
      <c r="K12" s="10"/>
      <c r="L12" s="10"/>
    </row>
    <row r="13" spans="1:12" ht="27" customHeight="1" x14ac:dyDescent="0.7">
      <c r="A13" s="348" t="s">
        <v>406</v>
      </c>
      <c r="B13" s="36" t="s">
        <v>407</v>
      </c>
      <c r="C13" s="43" t="s">
        <v>293</v>
      </c>
      <c r="D13" s="43" t="s">
        <v>141</v>
      </c>
      <c r="E13" s="43" t="s">
        <v>298</v>
      </c>
      <c r="F13" s="43" t="s">
        <v>141</v>
      </c>
      <c r="G13" s="55" t="s">
        <v>283</v>
      </c>
      <c r="H13" s="351"/>
      <c r="I13" s="335"/>
      <c r="J13" s="335"/>
      <c r="K13" s="10"/>
      <c r="L13" s="10"/>
    </row>
    <row r="14" spans="1:12" ht="27" customHeight="1" x14ac:dyDescent="0.7">
      <c r="A14" s="349"/>
      <c r="B14" s="36" t="s">
        <v>408</v>
      </c>
      <c r="C14" s="43" t="s">
        <v>296</v>
      </c>
      <c r="D14" s="43" t="s">
        <v>141</v>
      </c>
      <c r="E14" s="43" t="s">
        <v>298</v>
      </c>
      <c r="F14" s="43" t="s">
        <v>141</v>
      </c>
      <c r="G14" s="55" t="s">
        <v>283</v>
      </c>
      <c r="H14" s="341"/>
      <c r="I14" s="336"/>
      <c r="J14" s="336"/>
      <c r="K14" s="10"/>
      <c r="L14" s="10"/>
    </row>
    <row r="15" spans="1:12" ht="27" customHeight="1" x14ac:dyDescent="0.7">
      <c r="A15" s="350"/>
      <c r="B15" s="36" t="s">
        <v>409</v>
      </c>
      <c r="C15" s="43" t="s">
        <v>297</v>
      </c>
      <c r="D15" s="43" t="s">
        <v>141</v>
      </c>
      <c r="E15" s="43" t="s">
        <v>298</v>
      </c>
      <c r="F15" s="43" t="s">
        <v>141</v>
      </c>
      <c r="G15" s="55" t="s">
        <v>283</v>
      </c>
      <c r="H15" s="342"/>
      <c r="I15" s="337"/>
      <c r="J15" s="337"/>
      <c r="K15" s="10"/>
      <c r="L15" s="10"/>
    </row>
  </sheetData>
  <mergeCells count="8">
    <mergeCell ref="J10:J12"/>
    <mergeCell ref="J13:J15"/>
    <mergeCell ref="A10:A12"/>
    <mergeCell ref="A13:A15"/>
    <mergeCell ref="H10:H12"/>
    <mergeCell ref="I10:I12"/>
    <mergeCell ref="H13:H15"/>
    <mergeCell ref="I13:I15"/>
  </mergeCells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0E1-F469-4289-BB45-87EB083392C8}">
  <dimension ref="A1:L1000"/>
  <sheetViews>
    <sheetView tabSelected="1" topLeftCell="A19" zoomScale="75" zoomScaleNormal="75" workbookViewId="0">
      <selection activeCell="B2" sqref="B2"/>
    </sheetView>
  </sheetViews>
  <sheetFormatPr defaultColWidth="12.59765625" defaultRowHeight="15" customHeight="1" x14ac:dyDescent="0.7"/>
  <cols>
    <col min="1" max="1" width="29.69921875" style="8" customWidth="1"/>
    <col min="2" max="2" width="29.3984375" style="8" customWidth="1"/>
    <col min="3" max="3" width="19.296875" style="8" customWidth="1"/>
    <col min="4" max="12" width="15.59765625" style="8" customWidth="1"/>
    <col min="13" max="26" width="8.59765625" style="8" customWidth="1"/>
    <col min="27" max="16384" width="12.59765625" style="8"/>
  </cols>
  <sheetData>
    <row r="1" spans="1:12" ht="20.399999999999999" customHeight="1" x14ac:dyDescent="0.7">
      <c r="A1" s="12" t="s">
        <v>18</v>
      </c>
      <c r="B1" s="109" t="s">
        <v>138</v>
      </c>
    </row>
    <row r="2" spans="1:12" ht="34.799999999999997" customHeight="1" x14ac:dyDescent="0.7">
      <c r="A2" s="12" t="s">
        <v>19</v>
      </c>
      <c r="B2" s="109">
        <v>2566</v>
      </c>
    </row>
    <row r="3" spans="1:12" ht="35.4" customHeight="1" x14ac:dyDescent="0.7">
      <c r="A3" s="26" t="s">
        <v>61</v>
      </c>
    </row>
    <row r="4" spans="1:12" ht="13.5" customHeight="1" x14ac:dyDescent="0.7"/>
    <row r="5" spans="1:12" ht="13.5" customHeight="1" x14ac:dyDescent="0.7"/>
    <row r="6" spans="1:12" ht="13.5" customHeight="1" x14ac:dyDescent="0.7"/>
    <row r="7" spans="1:12" ht="13.5" customHeight="1" x14ac:dyDescent="0.7"/>
    <row r="8" spans="1:12" ht="22.8" customHeight="1" x14ac:dyDescent="0.7">
      <c r="A8" s="27" t="s">
        <v>62</v>
      </c>
      <c r="B8" s="27"/>
      <c r="C8" s="28"/>
      <c r="D8" s="28"/>
      <c r="E8" s="28"/>
      <c r="F8" s="28"/>
      <c r="G8" s="28"/>
      <c r="H8" s="28"/>
    </row>
    <row r="9" spans="1:12" ht="46.8" customHeight="1" x14ac:dyDescent="0.7">
      <c r="A9" s="138" t="s">
        <v>47</v>
      </c>
      <c r="B9" s="33" t="s">
        <v>132</v>
      </c>
      <c r="C9" s="139" t="s">
        <v>63</v>
      </c>
      <c r="D9" s="139" t="s">
        <v>64</v>
      </c>
      <c r="E9" s="139" t="s">
        <v>65</v>
      </c>
      <c r="F9" s="139" t="s">
        <v>66</v>
      </c>
      <c r="G9" s="139" t="s">
        <v>67</v>
      </c>
      <c r="H9" s="139" t="s">
        <v>68</v>
      </c>
      <c r="I9" s="139" t="s">
        <v>69</v>
      </c>
      <c r="J9" s="139" t="s">
        <v>70</v>
      </c>
      <c r="K9" s="139" t="s">
        <v>71</v>
      </c>
      <c r="L9" s="139" t="s">
        <v>45</v>
      </c>
    </row>
    <row r="10" spans="1:12" ht="201.6" customHeight="1" x14ac:dyDescent="0.7">
      <c r="A10" s="352" t="s">
        <v>313</v>
      </c>
      <c r="B10" s="69" t="s">
        <v>338</v>
      </c>
      <c r="C10" s="64" t="s">
        <v>312</v>
      </c>
      <c r="D10" s="64" t="s">
        <v>342</v>
      </c>
      <c r="E10" s="137" t="s">
        <v>343</v>
      </c>
      <c r="F10" s="64" t="s">
        <v>342</v>
      </c>
      <c r="G10" s="75" t="s">
        <v>275</v>
      </c>
      <c r="H10" s="333"/>
      <c r="I10" s="336"/>
      <c r="J10" s="336"/>
      <c r="K10" s="336"/>
      <c r="L10" s="336"/>
    </row>
    <row r="11" spans="1:12" ht="181.2" customHeight="1" x14ac:dyDescent="0.7">
      <c r="A11" s="353"/>
      <c r="B11" s="36" t="s">
        <v>142</v>
      </c>
      <c r="C11" s="43" t="s">
        <v>339</v>
      </c>
      <c r="D11" s="43" t="s">
        <v>342</v>
      </c>
      <c r="E11" s="38" t="s">
        <v>343</v>
      </c>
      <c r="F11" s="43" t="s">
        <v>342</v>
      </c>
      <c r="G11" s="55" t="s">
        <v>275</v>
      </c>
      <c r="H11" s="333"/>
      <c r="I11" s="336"/>
      <c r="J11" s="336"/>
      <c r="K11" s="336"/>
      <c r="L11" s="336"/>
    </row>
    <row r="12" spans="1:12" ht="148.80000000000001" customHeight="1" x14ac:dyDescent="0.7">
      <c r="A12" s="353"/>
      <c r="B12" s="36" t="s">
        <v>340</v>
      </c>
      <c r="C12" s="43" t="s">
        <v>341</v>
      </c>
      <c r="D12" s="43" t="s">
        <v>342</v>
      </c>
      <c r="E12" s="38" t="s">
        <v>343</v>
      </c>
      <c r="F12" s="43" t="s">
        <v>342</v>
      </c>
      <c r="G12" s="55" t="s">
        <v>275</v>
      </c>
      <c r="H12" s="334"/>
      <c r="I12" s="337"/>
      <c r="J12" s="337"/>
      <c r="K12" s="337"/>
      <c r="L12" s="337"/>
    </row>
    <row r="13" spans="1:12" ht="203.4" customHeight="1" x14ac:dyDescent="0.7">
      <c r="A13" s="354" t="s">
        <v>330</v>
      </c>
      <c r="B13" s="36" t="s">
        <v>331</v>
      </c>
      <c r="C13" s="43" t="s">
        <v>333</v>
      </c>
      <c r="D13" s="38" t="s">
        <v>200</v>
      </c>
      <c r="E13" s="38" t="s">
        <v>337</v>
      </c>
      <c r="F13" s="43" t="s">
        <v>200</v>
      </c>
      <c r="G13" s="55" t="s">
        <v>275</v>
      </c>
      <c r="H13" s="351"/>
      <c r="I13" s="335"/>
      <c r="J13" s="335"/>
      <c r="K13" s="335"/>
      <c r="L13" s="335"/>
    </row>
    <row r="14" spans="1:12" ht="220.2" customHeight="1" x14ac:dyDescent="0.7">
      <c r="A14" s="355"/>
      <c r="B14" s="36" t="s">
        <v>332</v>
      </c>
      <c r="C14" s="38" t="s">
        <v>334</v>
      </c>
      <c r="D14" s="38" t="s">
        <v>200</v>
      </c>
      <c r="E14" s="38" t="s">
        <v>337</v>
      </c>
      <c r="F14" s="43" t="s">
        <v>200</v>
      </c>
      <c r="G14" s="55" t="s">
        <v>275</v>
      </c>
      <c r="H14" s="341"/>
      <c r="I14" s="336"/>
      <c r="J14" s="336"/>
      <c r="K14" s="336"/>
      <c r="L14" s="336"/>
    </row>
    <row r="15" spans="1:12" ht="208.8" customHeight="1" x14ac:dyDescent="0.7">
      <c r="A15" s="352"/>
      <c r="B15" s="36" t="s">
        <v>336</v>
      </c>
      <c r="C15" s="38" t="s">
        <v>335</v>
      </c>
      <c r="D15" s="38" t="s">
        <v>200</v>
      </c>
      <c r="E15" s="38" t="s">
        <v>337</v>
      </c>
      <c r="F15" s="43" t="s">
        <v>200</v>
      </c>
      <c r="G15" s="55" t="s">
        <v>275</v>
      </c>
      <c r="H15" s="342"/>
      <c r="I15" s="337"/>
      <c r="J15" s="337"/>
      <c r="K15" s="337"/>
      <c r="L15" s="337"/>
    </row>
    <row r="16" spans="1:12" ht="312" customHeight="1" x14ac:dyDescent="0.7">
      <c r="A16" s="356" t="s">
        <v>323</v>
      </c>
      <c r="B16" s="42" t="s">
        <v>324</v>
      </c>
      <c r="C16" s="41" t="s">
        <v>325</v>
      </c>
      <c r="D16" s="60" t="s">
        <v>310</v>
      </c>
      <c r="E16" s="60" t="s">
        <v>344</v>
      </c>
      <c r="F16" s="41" t="s">
        <v>310</v>
      </c>
      <c r="G16" s="55" t="s">
        <v>275</v>
      </c>
      <c r="H16" s="335"/>
      <c r="I16" s="335"/>
      <c r="J16" s="335"/>
      <c r="K16" s="335"/>
      <c r="L16" s="335"/>
    </row>
    <row r="17" spans="1:12" ht="307.8" customHeight="1" x14ac:dyDescent="0.7">
      <c r="A17" s="344"/>
      <c r="B17" s="36" t="s">
        <v>326</v>
      </c>
      <c r="C17" s="43" t="s">
        <v>327</v>
      </c>
      <c r="D17" s="38" t="s">
        <v>310</v>
      </c>
      <c r="E17" s="60" t="s">
        <v>344</v>
      </c>
      <c r="F17" s="40" t="s">
        <v>310</v>
      </c>
      <c r="G17" s="55" t="s">
        <v>275</v>
      </c>
      <c r="H17" s="336"/>
      <c r="I17" s="336"/>
      <c r="J17" s="336"/>
      <c r="K17" s="336"/>
      <c r="L17" s="336"/>
    </row>
    <row r="18" spans="1:12" ht="313.2" customHeight="1" x14ac:dyDescent="0.7">
      <c r="A18" s="356"/>
      <c r="B18" s="42" t="s">
        <v>328</v>
      </c>
      <c r="C18" s="41" t="s">
        <v>329</v>
      </c>
      <c r="D18" s="60" t="s">
        <v>310</v>
      </c>
      <c r="E18" s="60" t="s">
        <v>344</v>
      </c>
      <c r="F18" s="40" t="s">
        <v>310</v>
      </c>
      <c r="G18" s="89" t="s">
        <v>275</v>
      </c>
      <c r="H18" s="336"/>
      <c r="I18" s="336"/>
      <c r="J18" s="336"/>
      <c r="K18" s="336"/>
      <c r="L18" s="336"/>
    </row>
    <row r="19" spans="1:12" ht="235.8" customHeight="1" x14ac:dyDescent="0.7">
      <c r="A19" s="357" t="s">
        <v>314</v>
      </c>
      <c r="B19" s="38" t="s">
        <v>315</v>
      </c>
      <c r="C19" s="38" t="s">
        <v>318</v>
      </c>
      <c r="D19" s="38" t="s">
        <v>321</v>
      </c>
      <c r="E19" s="38" t="s">
        <v>322</v>
      </c>
      <c r="F19" s="38" t="s">
        <v>321</v>
      </c>
      <c r="G19" s="61" t="s">
        <v>283</v>
      </c>
      <c r="H19" s="49"/>
      <c r="I19" s="49"/>
      <c r="J19" s="49"/>
      <c r="K19" s="49"/>
      <c r="L19" s="49"/>
    </row>
    <row r="20" spans="1:12" ht="303" customHeight="1" x14ac:dyDescent="0.7">
      <c r="A20" s="358"/>
      <c r="B20" s="38" t="s">
        <v>316</v>
      </c>
      <c r="C20" s="38" t="s">
        <v>320</v>
      </c>
      <c r="D20" s="38" t="s">
        <v>321</v>
      </c>
      <c r="E20" s="38" t="s">
        <v>322</v>
      </c>
      <c r="F20" s="38" t="s">
        <v>321</v>
      </c>
      <c r="G20" s="61" t="s">
        <v>283</v>
      </c>
      <c r="H20" s="49"/>
      <c r="I20" s="49"/>
      <c r="J20" s="49"/>
      <c r="K20" s="49"/>
      <c r="L20" s="49"/>
    </row>
    <row r="21" spans="1:12" ht="248.4" customHeight="1" x14ac:dyDescent="0.7">
      <c r="A21" s="358"/>
      <c r="B21" s="38" t="s">
        <v>317</v>
      </c>
      <c r="C21" s="38" t="s">
        <v>319</v>
      </c>
      <c r="D21" s="38" t="s">
        <v>321</v>
      </c>
      <c r="E21" s="38" t="s">
        <v>322</v>
      </c>
      <c r="F21" s="38" t="s">
        <v>321</v>
      </c>
      <c r="G21" s="61" t="s">
        <v>283</v>
      </c>
      <c r="H21" s="49"/>
      <c r="I21" s="49"/>
      <c r="J21" s="49"/>
      <c r="K21" s="49"/>
      <c r="L21" s="49"/>
    </row>
    <row r="22" spans="1:12" ht="13.5" customHeight="1" x14ac:dyDescent="0.7"/>
    <row r="23" spans="1:12" ht="13.5" customHeight="1" x14ac:dyDescent="0.7"/>
    <row r="24" spans="1:12" ht="13.5" customHeight="1" x14ac:dyDescent="0.7"/>
    <row r="25" spans="1:12" ht="13.5" customHeight="1" x14ac:dyDescent="0.7"/>
    <row r="26" spans="1:12" ht="13.5" customHeight="1" x14ac:dyDescent="0.7"/>
    <row r="27" spans="1:12" ht="13.5" customHeight="1" x14ac:dyDescent="0.7"/>
    <row r="28" spans="1:12" ht="13.5" customHeight="1" x14ac:dyDescent="0.7"/>
    <row r="29" spans="1:12" ht="13.5" customHeight="1" x14ac:dyDescent="0.7"/>
    <row r="30" spans="1:12" ht="13.5" customHeight="1" x14ac:dyDescent="0.7"/>
    <row r="31" spans="1:12" ht="13.5" customHeight="1" x14ac:dyDescent="0.7"/>
    <row r="32" spans="1:12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  <row r="998" ht="13.5" customHeight="1" x14ac:dyDescent="0.7"/>
    <row r="999" ht="13.5" customHeight="1" x14ac:dyDescent="0.7"/>
    <row r="1000" ht="13.5" customHeight="1" x14ac:dyDescent="0.7"/>
  </sheetData>
  <mergeCells count="19">
    <mergeCell ref="I10:I12"/>
    <mergeCell ref="J10:J12"/>
    <mergeCell ref="K10:K12"/>
    <mergeCell ref="L10:L12"/>
    <mergeCell ref="I13:I15"/>
    <mergeCell ref="J13:J15"/>
    <mergeCell ref="L13:L15"/>
    <mergeCell ref="K13:K15"/>
    <mergeCell ref="I16:I18"/>
    <mergeCell ref="J16:J18"/>
    <mergeCell ref="K16:K18"/>
    <mergeCell ref="L16:L18"/>
    <mergeCell ref="A19:A21"/>
    <mergeCell ref="A10:A12"/>
    <mergeCell ref="A13:A15"/>
    <mergeCell ref="A16:A18"/>
    <mergeCell ref="H10:H12"/>
    <mergeCell ref="H16:H18"/>
    <mergeCell ref="H13:H15"/>
  </mergeCells>
  <phoneticPr fontId="21" type="noConversion"/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D0FD-A38C-4F3A-829A-0EF569E373C9}">
  <dimension ref="A1:L21"/>
  <sheetViews>
    <sheetView zoomScale="92" zoomScaleNormal="92" workbookViewId="0">
      <selection activeCell="C2" sqref="C2"/>
    </sheetView>
  </sheetViews>
  <sheetFormatPr defaultColWidth="12.59765625" defaultRowHeight="37.799999999999997" customHeight="1" x14ac:dyDescent="0.7"/>
  <cols>
    <col min="1" max="1" width="29.69921875" style="8" customWidth="1"/>
    <col min="2" max="2" width="29.3984375" style="8" customWidth="1"/>
    <col min="3" max="4" width="15.59765625" style="8" customWidth="1"/>
    <col min="5" max="5" width="19" style="8" customWidth="1"/>
    <col min="6" max="6" width="21.19921875" style="8" customWidth="1"/>
    <col min="7" max="12" width="15.59765625" style="8" customWidth="1"/>
    <col min="13" max="26" width="8.59765625" style="8" customWidth="1"/>
    <col min="27" max="16384" width="12.59765625" style="8"/>
  </cols>
  <sheetData>
    <row r="1" spans="1:12" ht="37.799999999999997" customHeight="1" x14ac:dyDescent="0.7">
      <c r="A1" s="12" t="s">
        <v>18</v>
      </c>
      <c r="B1" s="136" t="s">
        <v>138</v>
      </c>
    </row>
    <row r="2" spans="1:12" ht="37.799999999999997" customHeight="1" x14ac:dyDescent="0.7">
      <c r="A2" s="12" t="s">
        <v>19</v>
      </c>
      <c r="B2" s="136">
        <v>2566</v>
      </c>
    </row>
    <row r="3" spans="1:12" ht="37.799999999999997" customHeight="1" x14ac:dyDescent="0.7">
      <c r="A3" s="26" t="s">
        <v>61</v>
      </c>
    </row>
    <row r="8" spans="1:12" ht="24.6" customHeight="1" x14ac:dyDescent="0.7">
      <c r="A8" s="27" t="s">
        <v>62</v>
      </c>
      <c r="B8" s="27"/>
      <c r="C8" s="28"/>
      <c r="D8" s="28"/>
      <c r="E8" s="28"/>
      <c r="F8" s="28"/>
      <c r="G8" s="28"/>
      <c r="H8" s="28"/>
    </row>
    <row r="9" spans="1:12" ht="37.799999999999997" customHeight="1" x14ac:dyDescent="0.7">
      <c r="A9" s="140" t="s">
        <v>47</v>
      </c>
      <c r="B9" s="33" t="s">
        <v>132</v>
      </c>
      <c r="C9" s="74" t="s">
        <v>63</v>
      </c>
      <c r="D9" s="72" t="s">
        <v>64</v>
      </c>
      <c r="E9" s="72" t="s">
        <v>65</v>
      </c>
      <c r="F9" s="72" t="s">
        <v>66</v>
      </c>
      <c r="G9" s="72" t="s">
        <v>67</v>
      </c>
      <c r="H9" s="29" t="s">
        <v>68</v>
      </c>
      <c r="I9" s="29" t="s">
        <v>69</v>
      </c>
      <c r="J9" s="29" t="s">
        <v>70</v>
      </c>
      <c r="K9" s="29" t="s">
        <v>71</v>
      </c>
      <c r="L9" s="29" t="s">
        <v>45</v>
      </c>
    </row>
    <row r="10" spans="1:12" ht="85.8" customHeight="1" x14ac:dyDescent="0.7">
      <c r="A10" s="354" t="s">
        <v>410</v>
      </c>
      <c r="B10" s="36" t="s">
        <v>345</v>
      </c>
      <c r="C10" s="43" t="s">
        <v>346</v>
      </c>
      <c r="D10" s="43" t="s">
        <v>352</v>
      </c>
      <c r="E10" s="38" t="s">
        <v>353</v>
      </c>
      <c r="F10" s="43" t="s">
        <v>352</v>
      </c>
      <c r="G10" s="55" t="s">
        <v>140</v>
      </c>
      <c r="H10" s="80"/>
      <c r="I10" s="81"/>
      <c r="J10" s="81"/>
      <c r="K10" s="81"/>
      <c r="L10" s="81"/>
    </row>
    <row r="11" spans="1:12" ht="143.4" customHeight="1" x14ac:dyDescent="0.7">
      <c r="A11" s="355"/>
      <c r="B11" s="36" t="s">
        <v>351</v>
      </c>
      <c r="C11" s="43" t="s">
        <v>350</v>
      </c>
      <c r="D11" s="43" t="s">
        <v>352</v>
      </c>
      <c r="E11" s="38" t="s">
        <v>353</v>
      </c>
      <c r="F11" s="43" t="s">
        <v>352</v>
      </c>
      <c r="G11" s="55" t="s">
        <v>140</v>
      </c>
      <c r="H11" s="71"/>
      <c r="I11" s="85"/>
      <c r="J11" s="85"/>
      <c r="K11" s="85"/>
      <c r="L11" s="85"/>
    </row>
    <row r="12" spans="1:12" ht="68.400000000000006" customHeight="1" x14ac:dyDescent="0.7">
      <c r="A12" s="352"/>
      <c r="B12" s="36" t="s">
        <v>143</v>
      </c>
      <c r="C12" s="43" t="s">
        <v>349</v>
      </c>
      <c r="D12" s="43" t="s">
        <v>352</v>
      </c>
      <c r="E12" s="38" t="s">
        <v>353</v>
      </c>
      <c r="F12" s="43" t="s">
        <v>352</v>
      </c>
      <c r="G12" s="55" t="s">
        <v>140</v>
      </c>
      <c r="H12" s="73"/>
      <c r="I12" s="86"/>
      <c r="J12" s="86"/>
      <c r="K12" s="86"/>
      <c r="L12" s="86"/>
    </row>
    <row r="13" spans="1:12" ht="78" customHeight="1" x14ac:dyDescent="0.7">
      <c r="A13" s="354" t="s">
        <v>354</v>
      </c>
      <c r="B13" s="36" t="s">
        <v>145</v>
      </c>
      <c r="C13" s="43" t="s">
        <v>356</v>
      </c>
      <c r="D13" s="38" t="s">
        <v>203</v>
      </c>
      <c r="E13" s="38" t="s">
        <v>364</v>
      </c>
      <c r="F13" s="43" t="s">
        <v>203</v>
      </c>
      <c r="G13" s="55" t="s">
        <v>363</v>
      </c>
      <c r="H13" s="92"/>
      <c r="I13" s="81"/>
      <c r="J13" s="81"/>
      <c r="K13" s="81"/>
      <c r="L13" s="81"/>
    </row>
    <row r="14" spans="1:12" ht="82.8" customHeight="1" x14ac:dyDescent="0.7">
      <c r="A14" s="349"/>
      <c r="B14" s="36" t="s">
        <v>355</v>
      </c>
      <c r="C14" s="43" t="s">
        <v>357</v>
      </c>
      <c r="D14" s="38" t="s">
        <v>203</v>
      </c>
      <c r="E14" s="38" t="s">
        <v>364</v>
      </c>
      <c r="F14" s="43" t="s">
        <v>203</v>
      </c>
      <c r="G14" s="55" t="s">
        <v>140</v>
      </c>
      <c r="H14" s="82"/>
      <c r="I14" s="85"/>
      <c r="J14" s="85"/>
      <c r="K14" s="85"/>
      <c r="L14" s="85"/>
    </row>
    <row r="15" spans="1:12" ht="69" customHeight="1" x14ac:dyDescent="0.7">
      <c r="A15" s="350"/>
      <c r="B15" s="36" t="s">
        <v>144</v>
      </c>
      <c r="C15" s="43" t="s">
        <v>358</v>
      </c>
      <c r="D15" s="38" t="s">
        <v>203</v>
      </c>
      <c r="E15" s="38" t="s">
        <v>364</v>
      </c>
      <c r="F15" s="43" t="s">
        <v>203</v>
      </c>
      <c r="G15" s="55" t="s">
        <v>363</v>
      </c>
      <c r="H15" s="83"/>
      <c r="I15" s="86"/>
      <c r="J15" s="86"/>
      <c r="K15" s="86"/>
      <c r="L15" s="86"/>
    </row>
    <row r="16" spans="1:12" ht="84" customHeight="1" x14ac:dyDescent="0.7">
      <c r="A16" s="348" t="s">
        <v>359</v>
      </c>
      <c r="B16" s="36" t="s">
        <v>146</v>
      </c>
      <c r="C16" s="43" t="s">
        <v>149</v>
      </c>
      <c r="D16" s="38" t="s">
        <v>361</v>
      </c>
      <c r="E16" s="38" t="s">
        <v>365</v>
      </c>
      <c r="F16" s="38" t="s">
        <v>361</v>
      </c>
      <c r="G16" s="55" t="s">
        <v>363</v>
      </c>
      <c r="H16" s="351"/>
      <c r="I16" s="335"/>
      <c r="J16" s="335"/>
      <c r="K16" s="335"/>
      <c r="L16" s="335"/>
    </row>
    <row r="17" spans="1:12" ht="68.400000000000006" customHeight="1" x14ac:dyDescent="0.7">
      <c r="A17" s="349"/>
      <c r="B17" s="36" t="s">
        <v>147</v>
      </c>
      <c r="C17" s="38" t="s">
        <v>360</v>
      </c>
      <c r="D17" s="38" t="s">
        <v>361</v>
      </c>
      <c r="E17" s="88" t="s">
        <v>365</v>
      </c>
      <c r="F17" s="43" t="s">
        <v>361</v>
      </c>
      <c r="G17" s="55" t="s">
        <v>363</v>
      </c>
      <c r="H17" s="341"/>
      <c r="I17" s="336"/>
      <c r="J17" s="336"/>
      <c r="K17" s="336"/>
      <c r="L17" s="336"/>
    </row>
    <row r="18" spans="1:12" ht="76.2" customHeight="1" x14ac:dyDescent="0.7">
      <c r="A18" s="350"/>
      <c r="B18" s="36" t="s">
        <v>144</v>
      </c>
      <c r="C18" s="43" t="s">
        <v>358</v>
      </c>
      <c r="D18" s="43" t="s">
        <v>361</v>
      </c>
      <c r="E18" s="38" t="s">
        <v>365</v>
      </c>
      <c r="F18" s="38" t="s">
        <v>361</v>
      </c>
      <c r="G18" s="55" t="s">
        <v>363</v>
      </c>
      <c r="H18" s="341"/>
      <c r="I18" s="336"/>
      <c r="J18" s="336"/>
      <c r="K18" s="336"/>
      <c r="L18" s="336"/>
    </row>
    <row r="19" spans="1:12" ht="82.8" customHeight="1" x14ac:dyDescent="0.7">
      <c r="A19" s="359" t="s">
        <v>362</v>
      </c>
      <c r="B19" s="36" t="s">
        <v>367</v>
      </c>
      <c r="C19" s="43" t="s">
        <v>366</v>
      </c>
      <c r="D19" s="43" t="s">
        <v>150</v>
      </c>
      <c r="E19" s="38" t="s">
        <v>369</v>
      </c>
      <c r="F19" s="43" t="s">
        <v>150</v>
      </c>
      <c r="G19" s="55" t="s">
        <v>140</v>
      </c>
      <c r="H19" s="365"/>
      <c r="I19" s="366"/>
      <c r="J19" s="362"/>
      <c r="K19" s="362"/>
      <c r="L19" s="362"/>
    </row>
    <row r="20" spans="1:12" ht="70.8" customHeight="1" x14ac:dyDescent="0.7">
      <c r="A20" s="360"/>
      <c r="B20" s="36" t="s">
        <v>148</v>
      </c>
      <c r="C20" s="43" t="s">
        <v>368</v>
      </c>
      <c r="D20" s="43" t="s">
        <v>150</v>
      </c>
      <c r="E20" s="38" t="s">
        <v>369</v>
      </c>
      <c r="F20" s="43" t="s">
        <v>150</v>
      </c>
      <c r="G20" s="55" t="s">
        <v>140</v>
      </c>
      <c r="H20" s="365"/>
      <c r="I20" s="366"/>
      <c r="J20" s="363"/>
      <c r="K20" s="363"/>
      <c r="L20" s="363"/>
    </row>
    <row r="21" spans="1:12" ht="77.400000000000006" customHeight="1" x14ac:dyDescent="0.7">
      <c r="A21" s="361"/>
      <c r="B21" s="36" t="s">
        <v>144</v>
      </c>
      <c r="C21" s="43" t="s">
        <v>358</v>
      </c>
      <c r="D21" s="43" t="s">
        <v>150</v>
      </c>
      <c r="E21" s="38" t="s">
        <v>369</v>
      </c>
      <c r="F21" s="43" t="s">
        <v>150</v>
      </c>
      <c r="G21" s="55" t="s">
        <v>140</v>
      </c>
      <c r="H21" s="365"/>
      <c r="I21" s="366"/>
      <c r="J21" s="364"/>
      <c r="K21" s="364"/>
      <c r="L21" s="364"/>
    </row>
  </sheetData>
  <mergeCells count="14">
    <mergeCell ref="A10:A12"/>
    <mergeCell ref="A13:A15"/>
    <mergeCell ref="A16:A18"/>
    <mergeCell ref="A19:A21"/>
    <mergeCell ref="L19:L21"/>
    <mergeCell ref="H16:H18"/>
    <mergeCell ref="I16:I18"/>
    <mergeCell ref="J16:J18"/>
    <mergeCell ref="H19:H21"/>
    <mergeCell ref="I19:I21"/>
    <mergeCell ref="J19:J21"/>
    <mergeCell ref="K19:K21"/>
    <mergeCell ref="K16:K18"/>
    <mergeCell ref="L16:L18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A11" sqref="A11:M11"/>
    </sheetView>
  </sheetViews>
  <sheetFormatPr defaultColWidth="12.59765625" defaultRowHeight="15" customHeight="1" x14ac:dyDescent="0.25"/>
  <cols>
    <col min="1" max="26" width="8.59765625" customWidth="1"/>
  </cols>
  <sheetData>
    <row r="1" spans="1:13" ht="13.5" customHeight="1" x14ac:dyDescent="0.35">
      <c r="A1" s="212" t="s">
        <v>9</v>
      </c>
      <c r="B1" s="207"/>
      <c r="C1" s="207"/>
      <c r="D1" s="207"/>
    </row>
    <row r="2" spans="1:13" ht="13.5" customHeight="1" x14ac:dyDescent="0.25"/>
    <row r="3" spans="1:13" ht="37.5" customHeight="1" x14ac:dyDescent="0.25">
      <c r="A3" s="213" t="s">
        <v>10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40.5" customHeight="1" x14ac:dyDescent="0.25">
      <c r="A4" s="213" t="s">
        <v>11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1:13" ht="21" customHeight="1" x14ac:dyDescent="0.25">
      <c r="A5" s="214" t="s">
        <v>12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13.5" customHeight="1" x14ac:dyDescent="0.25">
      <c r="A6" s="211" t="s">
        <v>13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</row>
    <row r="7" spans="1:13" ht="13.5" customHeight="1" x14ac:dyDescent="0.25">
      <c r="A7" s="211" t="s">
        <v>14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3.5" customHeight="1" x14ac:dyDescent="0.25">
      <c r="A8" s="211" t="s">
        <v>15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</row>
    <row r="9" spans="1:13" ht="13.5" customHeight="1" x14ac:dyDescent="0.25">
      <c r="A9" s="211" t="s">
        <v>16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</row>
    <row r="10" spans="1:13" ht="13.5" customHeight="1" x14ac:dyDescent="0.25"/>
    <row r="11" spans="1:13" ht="13.5" customHeight="1" x14ac:dyDescent="0.25">
      <c r="A11" s="211" t="s">
        <v>17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</row>
    <row r="12" spans="1:13" ht="13.5" customHeight="1" x14ac:dyDescent="0.25"/>
    <row r="13" spans="1:13" ht="13.5" customHeight="1" x14ac:dyDescent="0.25"/>
    <row r="14" spans="1:13" ht="13.5" customHeight="1" x14ac:dyDescent="0.25"/>
    <row r="15" spans="1:13" ht="13.5" customHeight="1" x14ac:dyDescent="0.25"/>
    <row r="16" spans="1:13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F117-0B80-458D-8F63-9EE90C8A4F28}">
  <dimension ref="A1:Z951"/>
  <sheetViews>
    <sheetView workbookViewId="0">
      <selection activeCell="B7" sqref="B7"/>
    </sheetView>
  </sheetViews>
  <sheetFormatPr defaultColWidth="12.59765625" defaultRowHeight="15" customHeight="1" x14ac:dyDescent="0.55000000000000004"/>
  <cols>
    <col min="1" max="1" width="14.3984375" style="154" customWidth="1"/>
    <col min="2" max="2" width="38.3984375" style="154" customWidth="1"/>
    <col min="3" max="3" width="6.8984375" style="154" customWidth="1"/>
    <col min="4" max="4" width="6.3984375" style="154" customWidth="1"/>
    <col min="5" max="5" width="39.3984375" style="154" customWidth="1"/>
    <col min="6" max="6" width="5.5" style="154" customWidth="1"/>
    <col min="7" max="7" width="5.3984375" style="154" customWidth="1"/>
    <col min="8" max="8" width="36.3984375" style="154" customWidth="1"/>
    <col min="9" max="9" width="6.59765625" style="154" customWidth="1"/>
    <col min="10" max="10" width="6.8984375" style="154" customWidth="1"/>
    <col min="11" max="11" width="24.09765625" style="154" customWidth="1"/>
    <col min="12" max="12" width="6.09765625" style="154" customWidth="1"/>
    <col min="13" max="13" width="5.69921875" style="154" customWidth="1"/>
    <col min="14" max="14" width="36" style="154" customWidth="1"/>
    <col min="15" max="26" width="8.59765625" style="154" customWidth="1"/>
    <col min="27" max="16384" width="12.59765625" style="154"/>
  </cols>
  <sheetData>
    <row r="1" spans="1:26" ht="18.600000000000001" x14ac:dyDescent="0.55000000000000004">
      <c r="A1" s="141" t="s">
        <v>18</v>
      </c>
      <c r="B1" s="153" t="s">
        <v>138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18.600000000000001" x14ac:dyDescent="0.55000000000000004">
      <c r="A2" s="141" t="s">
        <v>19</v>
      </c>
      <c r="B2" s="153">
        <v>2566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8.600000000000001" x14ac:dyDescent="0.55000000000000004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ht="28.5" customHeight="1" x14ac:dyDescent="0.55000000000000004">
      <c r="A4" s="141"/>
      <c r="B4" s="141"/>
      <c r="C4" s="223" t="s">
        <v>20</v>
      </c>
      <c r="D4" s="216"/>
      <c r="E4" s="217"/>
      <c r="F4" s="224" t="s">
        <v>21</v>
      </c>
      <c r="G4" s="216"/>
      <c r="H4" s="217"/>
      <c r="I4" s="225" t="s">
        <v>22</v>
      </c>
      <c r="J4" s="216"/>
      <c r="K4" s="217"/>
      <c r="L4" s="215" t="s">
        <v>23</v>
      </c>
      <c r="M4" s="216"/>
      <c r="N4" s="217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spans="1:26" ht="18.600000000000001" x14ac:dyDescent="0.55000000000000004">
      <c r="A5" s="148" t="s">
        <v>24</v>
      </c>
      <c r="B5" s="148" t="s">
        <v>25</v>
      </c>
      <c r="C5" s="142" t="s">
        <v>26</v>
      </c>
      <c r="D5" s="143" t="s">
        <v>27</v>
      </c>
      <c r="E5" s="144" t="s">
        <v>28</v>
      </c>
      <c r="F5" s="142" t="s">
        <v>26</v>
      </c>
      <c r="G5" s="143" t="s">
        <v>27</v>
      </c>
      <c r="H5" s="168" t="s">
        <v>28</v>
      </c>
      <c r="I5" s="142" t="s">
        <v>26</v>
      </c>
      <c r="J5" s="143" t="s">
        <v>27</v>
      </c>
      <c r="K5" s="144" t="s">
        <v>29</v>
      </c>
      <c r="L5" s="142" t="s">
        <v>26</v>
      </c>
      <c r="M5" s="143" t="s">
        <v>27</v>
      </c>
      <c r="N5" s="144" t="s">
        <v>28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1:26" ht="45" customHeight="1" x14ac:dyDescent="0.55000000000000004">
      <c r="A6" s="218" t="s">
        <v>30</v>
      </c>
      <c r="B6" s="155" t="s">
        <v>473</v>
      </c>
      <c r="C6" s="156"/>
      <c r="D6" s="157"/>
      <c r="E6" s="158"/>
      <c r="F6" s="156"/>
      <c r="G6" s="160"/>
      <c r="H6" s="166" t="s">
        <v>411</v>
      </c>
      <c r="I6" s="149"/>
      <c r="J6" s="160"/>
      <c r="K6" s="152" t="s">
        <v>415</v>
      </c>
      <c r="L6" s="151"/>
      <c r="M6" s="161"/>
      <c r="N6" s="152" t="s">
        <v>419</v>
      </c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1:26" ht="148.80000000000001" x14ac:dyDescent="0.55000000000000004">
      <c r="A7" s="219"/>
      <c r="B7" s="155" t="s">
        <v>471</v>
      </c>
      <c r="C7" s="156"/>
      <c r="D7" s="157"/>
      <c r="E7" s="158"/>
      <c r="F7" s="162"/>
      <c r="G7" s="158"/>
      <c r="H7" s="159" t="s">
        <v>412</v>
      </c>
      <c r="I7" s="150"/>
      <c r="J7" s="151"/>
      <c r="K7" s="152" t="s">
        <v>416</v>
      </c>
      <c r="L7" s="150"/>
      <c r="M7" s="151"/>
      <c r="N7" s="152" t="s">
        <v>420</v>
      </c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105" x14ac:dyDescent="0.55000000000000004">
      <c r="A8" s="219"/>
      <c r="B8" s="155" t="s">
        <v>433</v>
      </c>
      <c r="C8" s="162"/>
      <c r="D8" s="156"/>
      <c r="E8" s="155" t="s">
        <v>423</v>
      </c>
      <c r="F8" s="162"/>
      <c r="G8" s="156"/>
      <c r="H8" s="155" t="s">
        <v>413</v>
      </c>
      <c r="I8" s="150"/>
      <c r="J8" s="151"/>
      <c r="K8" s="152" t="s">
        <v>417</v>
      </c>
      <c r="L8" s="150"/>
      <c r="M8" s="151"/>
      <c r="N8" s="152" t="s">
        <v>421</v>
      </c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ht="105" x14ac:dyDescent="0.55000000000000004">
      <c r="A9" s="219"/>
      <c r="B9" s="155" t="s">
        <v>432</v>
      </c>
      <c r="C9" s="156"/>
      <c r="D9" s="157"/>
      <c r="E9" s="158"/>
      <c r="F9" s="162"/>
      <c r="G9" s="158"/>
      <c r="H9" s="159" t="s">
        <v>414</v>
      </c>
      <c r="I9" s="150"/>
      <c r="J9" s="151"/>
      <c r="K9" s="152" t="s">
        <v>418</v>
      </c>
      <c r="L9" s="150"/>
      <c r="M9" s="151"/>
      <c r="N9" s="152" t="s">
        <v>422</v>
      </c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ht="12" customHeight="1" x14ac:dyDescent="0.55000000000000004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148.80000000000001" x14ac:dyDescent="0.55000000000000004">
      <c r="A11" s="218" t="s">
        <v>31</v>
      </c>
      <c r="B11" s="163" t="s">
        <v>431</v>
      </c>
      <c r="C11" s="164"/>
      <c r="D11" s="165"/>
      <c r="E11" s="166"/>
      <c r="F11" s="167"/>
      <c r="G11" s="166"/>
      <c r="H11" s="166" t="s">
        <v>424</v>
      </c>
      <c r="I11" s="167"/>
      <c r="J11" s="166"/>
      <c r="K11" s="166" t="s">
        <v>425</v>
      </c>
      <c r="L11" s="167"/>
      <c r="M11" s="166"/>
      <c r="N11" s="166" t="s">
        <v>426</v>
      </c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ht="130.19999999999999" x14ac:dyDescent="0.55000000000000004">
      <c r="A12" s="219"/>
      <c r="B12" s="163" t="s">
        <v>430</v>
      </c>
      <c r="C12" s="166"/>
      <c r="D12" s="165"/>
      <c r="E12" s="166"/>
      <c r="F12" s="166"/>
      <c r="G12" s="165"/>
      <c r="H12" s="166" t="s">
        <v>427</v>
      </c>
      <c r="I12" s="167"/>
      <c r="J12" s="166"/>
      <c r="K12" s="166" t="s">
        <v>428</v>
      </c>
      <c r="L12" s="167"/>
      <c r="M12" s="166"/>
      <c r="N12" s="166" t="s">
        <v>429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15.75" customHeight="1" x14ac:dyDescent="0.55000000000000004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ht="84" customHeight="1" x14ac:dyDescent="0.55000000000000004">
      <c r="A14" s="145" t="s">
        <v>32</v>
      </c>
      <c r="B14" s="155" t="s">
        <v>437</v>
      </c>
      <c r="C14" s="155"/>
      <c r="D14" s="169"/>
      <c r="E14" s="155"/>
      <c r="F14" s="170"/>
      <c r="G14" s="171"/>
      <c r="H14" s="155" t="s">
        <v>434</v>
      </c>
      <c r="I14" s="170"/>
      <c r="J14" s="155"/>
      <c r="K14" s="155" t="s">
        <v>435</v>
      </c>
      <c r="L14" s="170"/>
      <c r="M14" s="155"/>
      <c r="N14" s="155" t="s">
        <v>436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spans="1:26" ht="15.75" customHeight="1" x14ac:dyDescent="0.55000000000000004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34.799999999999997" customHeight="1" x14ac:dyDescent="0.55000000000000004">
      <c r="A16" s="218" t="s">
        <v>33</v>
      </c>
      <c r="B16" s="158" t="s">
        <v>445</v>
      </c>
      <c r="C16" s="158"/>
      <c r="D16" s="157"/>
      <c r="E16" s="158"/>
      <c r="F16" s="162"/>
      <c r="G16" s="156"/>
      <c r="H16" s="158" t="s">
        <v>438</v>
      </c>
      <c r="I16" s="162"/>
      <c r="J16" s="158"/>
      <c r="K16" s="158" t="s">
        <v>439</v>
      </c>
      <c r="L16" s="162"/>
      <c r="M16" s="158"/>
      <c r="N16" s="158" t="s">
        <v>440</v>
      </c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79.8" customHeight="1" x14ac:dyDescent="0.55000000000000004">
      <c r="A17" s="219"/>
      <c r="B17" s="155" t="s">
        <v>446</v>
      </c>
      <c r="C17" s="156"/>
      <c r="D17" s="157"/>
      <c r="E17" s="158"/>
      <c r="F17" s="162"/>
      <c r="G17" s="158"/>
      <c r="H17" s="155" t="s">
        <v>441</v>
      </c>
      <c r="I17" s="162"/>
      <c r="J17" s="158"/>
      <c r="K17" s="158" t="s">
        <v>439</v>
      </c>
      <c r="L17" s="162"/>
      <c r="M17" s="158"/>
      <c r="N17" s="158" t="s">
        <v>440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ht="51" customHeight="1" x14ac:dyDescent="0.55000000000000004">
      <c r="A18" s="219"/>
      <c r="B18" s="155" t="s">
        <v>447</v>
      </c>
      <c r="C18" s="158"/>
      <c r="D18" s="157"/>
      <c r="E18" s="158"/>
      <c r="F18" s="162"/>
      <c r="G18" s="158"/>
      <c r="H18" s="158" t="s">
        <v>442</v>
      </c>
      <c r="I18" s="156"/>
      <c r="J18" s="165"/>
      <c r="K18" s="155" t="s">
        <v>443</v>
      </c>
      <c r="L18" s="162"/>
      <c r="M18" s="158"/>
      <c r="N18" s="155" t="s">
        <v>444</v>
      </c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ht="15.75" customHeight="1" x14ac:dyDescent="0.55000000000000004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ht="66" customHeight="1" x14ac:dyDescent="0.55000000000000004">
      <c r="A20" s="218" t="s">
        <v>34</v>
      </c>
      <c r="B20" s="163" t="s">
        <v>457</v>
      </c>
      <c r="C20" s="164"/>
      <c r="D20" s="157"/>
      <c r="E20" s="166"/>
      <c r="F20" s="164"/>
      <c r="G20" s="157"/>
      <c r="H20" s="166" t="s">
        <v>448</v>
      </c>
      <c r="I20" s="166"/>
      <c r="J20" s="165"/>
      <c r="K20" s="166" t="s">
        <v>449</v>
      </c>
      <c r="L20" s="166"/>
      <c r="M20" s="165"/>
      <c r="N20" s="166" t="s">
        <v>450</v>
      </c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ht="83.4" customHeight="1" x14ac:dyDescent="0.55000000000000004">
      <c r="A21" s="220"/>
      <c r="B21" s="163" t="s">
        <v>458</v>
      </c>
      <c r="C21" s="164"/>
      <c r="D21" s="157"/>
      <c r="E21" s="166"/>
      <c r="F21" s="167"/>
      <c r="G21" s="166"/>
      <c r="H21" s="166" t="s">
        <v>451</v>
      </c>
      <c r="I21" s="167"/>
      <c r="J21" s="166"/>
      <c r="K21" s="166" t="s">
        <v>452</v>
      </c>
      <c r="L21" s="167"/>
      <c r="M21" s="164"/>
      <c r="N21" s="166" t="s">
        <v>453</v>
      </c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spans="1:26" ht="61.2" customHeight="1" x14ac:dyDescent="0.55000000000000004">
      <c r="A22" s="220"/>
      <c r="B22" s="163" t="s">
        <v>472</v>
      </c>
      <c r="C22" s="164"/>
      <c r="D22" s="157"/>
      <c r="E22" s="166"/>
      <c r="F22" s="164"/>
      <c r="G22" s="157"/>
      <c r="H22" s="166" t="s">
        <v>454</v>
      </c>
      <c r="I22" s="167"/>
      <c r="J22" s="166"/>
      <c r="K22" s="166" t="s">
        <v>455</v>
      </c>
      <c r="L22" s="164"/>
      <c r="M22" s="165"/>
      <c r="N22" s="166" t="s">
        <v>456</v>
      </c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ht="15.75" customHeight="1" x14ac:dyDescent="0.55000000000000004">
      <c r="A23" s="172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spans="1:26" ht="58.2" customHeight="1" x14ac:dyDescent="0.55000000000000004">
      <c r="A24" s="221" t="s">
        <v>35</v>
      </c>
      <c r="B24" s="163" t="s">
        <v>468</v>
      </c>
      <c r="C24" s="167"/>
      <c r="D24" s="166"/>
      <c r="E24" s="166" t="s">
        <v>459</v>
      </c>
      <c r="F24" s="167"/>
      <c r="G24" s="166"/>
      <c r="H24" s="166" t="s">
        <v>460</v>
      </c>
      <c r="I24" s="167"/>
      <c r="J24" s="166"/>
      <c r="K24" s="166" t="s">
        <v>461</v>
      </c>
      <c r="L24" s="167"/>
      <c r="M24" s="166"/>
      <c r="N24" s="166" t="s">
        <v>462</v>
      </c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spans="1:26" ht="84" customHeight="1" x14ac:dyDescent="0.55000000000000004">
      <c r="A25" s="222"/>
      <c r="B25" s="163" t="s">
        <v>469</v>
      </c>
      <c r="C25" s="167"/>
      <c r="D25" s="164"/>
      <c r="E25" s="166" t="s">
        <v>463</v>
      </c>
      <c r="F25" s="167"/>
      <c r="G25" s="164"/>
      <c r="H25" s="166" t="s">
        <v>463</v>
      </c>
      <c r="I25" s="167"/>
      <c r="J25" s="164"/>
      <c r="K25" s="166" t="s">
        <v>463</v>
      </c>
      <c r="L25" s="167"/>
      <c r="M25" s="164"/>
      <c r="N25" s="166" t="s">
        <v>464</v>
      </c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26" ht="45.6" customHeight="1" x14ac:dyDescent="0.55000000000000004">
      <c r="A26" s="222"/>
      <c r="B26" s="163" t="s">
        <v>470</v>
      </c>
      <c r="C26" s="164"/>
      <c r="D26" s="165"/>
      <c r="E26" s="166"/>
      <c r="F26" s="164"/>
      <c r="G26" s="165"/>
      <c r="H26" s="166" t="s">
        <v>465</v>
      </c>
      <c r="I26" s="164"/>
      <c r="J26" s="165"/>
      <c r="K26" s="166" t="s">
        <v>466</v>
      </c>
      <c r="L26" s="167"/>
      <c r="M26" s="164"/>
      <c r="N26" s="166" t="s">
        <v>467</v>
      </c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15.75" customHeight="1" x14ac:dyDescent="0.55000000000000004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spans="1:26" ht="15.75" customHeight="1" x14ac:dyDescent="0.55000000000000004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26" ht="15.75" customHeight="1" x14ac:dyDescent="0.55000000000000004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6" ht="15.75" customHeight="1" x14ac:dyDescent="0.55000000000000004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6" ht="15.75" customHeight="1" x14ac:dyDescent="0.55000000000000004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26" ht="15.75" customHeight="1" x14ac:dyDescent="0.55000000000000004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ht="15.75" customHeight="1" x14ac:dyDescent="0.55000000000000004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ht="15.75" customHeight="1" x14ac:dyDescent="0.55000000000000004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ht="15.75" customHeight="1" x14ac:dyDescent="0.55000000000000004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15.75" customHeight="1" x14ac:dyDescent="0.55000000000000004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ht="15.75" customHeight="1" x14ac:dyDescent="0.55000000000000004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ht="15.75" customHeight="1" x14ac:dyDescent="0.55000000000000004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15.75" customHeight="1" x14ac:dyDescent="0.55000000000000004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spans="1:26" ht="15.75" customHeight="1" x14ac:dyDescent="0.55000000000000004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spans="1:26" ht="15.75" customHeight="1" x14ac:dyDescent="0.55000000000000004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spans="1:26" ht="15.75" customHeight="1" x14ac:dyDescent="0.55000000000000004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spans="1:26" ht="15.75" customHeight="1" x14ac:dyDescent="0.55000000000000004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spans="1:26" ht="15.75" customHeight="1" x14ac:dyDescent="0.55000000000000004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spans="1:26" ht="15.75" customHeight="1" x14ac:dyDescent="0.55000000000000004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spans="1:26" ht="15.75" customHeight="1" x14ac:dyDescent="0.55000000000000004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spans="1:26" ht="15.75" customHeight="1" x14ac:dyDescent="0.55000000000000004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spans="1:26" ht="15.75" customHeight="1" x14ac:dyDescent="0.55000000000000004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spans="1:26" ht="15.75" customHeight="1" x14ac:dyDescent="0.55000000000000004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spans="1:26" ht="15.75" customHeight="1" x14ac:dyDescent="0.55000000000000004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spans="1:26" ht="15.75" customHeight="1" x14ac:dyDescent="0.55000000000000004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spans="1:26" ht="15.75" customHeight="1" x14ac:dyDescent="0.55000000000000004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spans="1:26" ht="15.75" customHeight="1" x14ac:dyDescent="0.55000000000000004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spans="1:26" ht="15.75" customHeight="1" x14ac:dyDescent="0.55000000000000004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spans="1:26" ht="15.75" customHeight="1" x14ac:dyDescent="0.55000000000000004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spans="1:26" ht="15.75" customHeight="1" x14ac:dyDescent="0.55000000000000004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spans="1:26" ht="15.75" customHeight="1" x14ac:dyDescent="0.55000000000000004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spans="1:26" ht="15.75" customHeight="1" x14ac:dyDescent="0.55000000000000004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spans="1:26" ht="15.75" customHeight="1" x14ac:dyDescent="0.55000000000000004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spans="1:26" ht="15.75" customHeight="1" x14ac:dyDescent="0.55000000000000004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ht="15.75" customHeight="1" x14ac:dyDescent="0.55000000000000004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ht="15.75" customHeight="1" x14ac:dyDescent="0.55000000000000004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5.75" customHeight="1" x14ac:dyDescent="0.55000000000000004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ht="15.75" customHeight="1" x14ac:dyDescent="0.55000000000000004">
      <c r="A64" s="141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ht="15.75" customHeight="1" x14ac:dyDescent="0.55000000000000004">
      <c r="A65" s="141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ht="15.75" customHeight="1" x14ac:dyDescent="0.55000000000000004">
      <c r="A66" s="141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ht="15.75" customHeight="1" x14ac:dyDescent="0.55000000000000004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ht="15.75" customHeight="1" x14ac:dyDescent="0.55000000000000004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ht="15.75" customHeight="1" x14ac:dyDescent="0.55000000000000004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ht="15.75" customHeight="1" x14ac:dyDescent="0.55000000000000004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spans="1:26" ht="15.75" customHeight="1" x14ac:dyDescent="0.55000000000000004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spans="1:26" ht="15.75" customHeight="1" x14ac:dyDescent="0.55000000000000004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6" ht="15.75" customHeight="1" x14ac:dyDescent="0.55000000000000004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spans="1:26" ht="15.75" customHeight="1" x14ac:dyDescent="0.55000000000000004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spans="1:26" ht="15.75" customHeight="1" x14ac:dyDescent="0.55000000000000004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6" ht="15.75" customHeight="1" x14ac:dyDescent="0.55000000000000004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spans="1:26" ht="15.75" customHeight="1" x14ac:dyDescent="0.55000000000000004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spans="1:26" ht="15.75" customHeight="1" x14ac:dyDescent="0.55000000000000004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spans="1:26" ht="15.75" customHeight="1" x14ac:dyDescent="0.55000000000000004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spans="1:26" ht="15.75" customHeight="1" x14ac:dyDescent="0.55000000000000004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spans="1:26" ht="15.75" customHeight="1" x14ac:dyDescent="0.55000000000000004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spans="1:26" ht="15.75" customHeight="1" x14ac:dyDescent="0.55000000000000004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spans="1:26" ht="15.75" customHeight="1" x14ac:dyDescent="0.55000000000000004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spans="1:26" ht="15.75" customHeight="1" x14ac:dyDescent="0.55000000000000004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26" ht="15.75" customHeight="1" x14ac:dyDescent="0.55000000000000004">
      <c r="A85" s="141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spans="1:26" ht="15.75" customHeight="1" x14ac:dyDescent="0.55000000000000004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spans="1:26" ht="15.75" customHeight="1" x14ac:dyDescent="0.55000000000000004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spans="1:26" ht="15.75" customHeight="1" x14ac:dyDescent="0.55000000000000004">
      <c r="A88" s="141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spans="1:26" ht="15.75" customHeight="1" x14ac:dyDescent="0.55000000000000004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spans="1:26" ht="15.75" customHeight="1" x14ac:dyDescent="0.55000000000000004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spans="1:26" ht="15.75" customHeight="1" x14ac:dyDescent="0.55000000000000004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spans="1:26" ht="15.75" customHeight="1" x14ac:dyDescent="0.55000000000000004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spans="1:26" ht="15.75" customHeight="1" x14ac:dyDescent="0.55000000000000004">
      <c r="A93" s="141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spans="1:26" ht="15.75" customHeight="1" x14ac:dyDescent="0.55000000000000004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spans="1:26" ht="15.75" customHeight="1" x14ac:dyDescent="0.55000000000000004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spans="1:26" ht="15.75" customHeight="1" x14ac:dyDescent="0.55000000000000004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spans="1:26" ht="15.75" customHeight="1" x14ac:dyDescent="0.55000000000000004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spans="1:26" ht="15.75" customHeight="1" x14ac:dyDescent="0.55000000000000004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spans="1:26" ht="15.75" customHeight="1" x14ac:dyDescent="0.55000000000000004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spans="1:26" ht="15.75" customHeight="1" x14ac:dyDescent="0.55000000000000004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:26" ht="15.75" customHeight="1" x14ac:dyDescent="0.55000000000000004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spans="1:26" ht="15.75" customHeight="1" x14ac:dyDescent="0.55000000000000004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:26" ht="15.75" customHeight="1" x14ac:dyDescent="0.55000000000000004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:26" ht="15.75" customHeight="1" x14ac:dyDescent="0.55000000000000004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:26" ht="15.75" customHeight="1" x14ac:dyDescent="0.55000000000000004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:26" ht="15.75" customHeight="1" x14ac:dyDescent="0.55000000000000004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:26" ht="15.75" customHeight="1" x14ac:dyDescent="0.55000000000000004">
      <c r="A107" s="141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:26" ht="15.75" customHeight="1" x14ac:dyDescent="0.55000000000000004">
      <c r="A108" s="141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:26" ht="15.75" customHeight="1" x14ac:dyDescent="0.55000000000000004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:26" ht="15.75" customHeight="1" x14ac:dyDescent="0.55000000000000004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:26" ht="15.75" customHeight="1" x14ac:dyDescent="0.55000000000000004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:26" ht="15.75" customHeight="1" x14ac:dyDescent="0.55000000000000004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:26" ht="15.75" customHeight="1" x14ac:dyDescent="0.55000000000000004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:26" ht="15.75" customHeight="1" x14ac:dyDescent="0.55000000000000004">
      <c r="A114" s="141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:26" ht="15.75" customHeight="1" x14ac:dyDescent="0.55000000000000004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:26" ht="15.75" customHeight="1" x14ac:dyDescent="0.55000000000000004">
      <c r="A116" s="141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spans="1:26" ht="15.75" customHeight="1" x14ac:dyDescent="0.55000000000000004">
      <c r="A117" s="141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spans="1:26" ht="15.75" customHeight="1" x14ac:dyDescent="0.55000000000000004">
      <c r="A118" s="141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spans="1:26" ht="15.75" customHeight="1" x14ac:dyDescent="0.55000000000000004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:26" ht="15.75" customHeight="1" x14ac:dyDescent="0.55000000000000004">
      <c r="A120" s="141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:26" ht="15.75" customHeight="1" x14ac:dyDescent="0.55000000000000004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spans="1:26" ht="15.75" customHeight="1" x14ac:dyDescent="0.55000000000000004">
      <c r="A122" s="141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spans="1:26" ht="15.75" customHeight="1" x14ac:dyDescent="0.55000000000000004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spans="1:26" ht="15.75" customHeight="1" x14ac:dyDescent="0.55000000000000004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5.75" customHeight="1" x14ac:dyDescent="0.55000000000000004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ht="15.75" customHeight="1" x14ac:dyDescent="0.55000000000000004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spans="1:26" ht="15.75" customHeight="1" x14ac:dyDescent="0.55000000000000004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spans="1:26" ht="15.75" customHeight="1" x14ac:dyDescent="0.55000000000000004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spans="1:26" ht="15.75" customHeight="1" x14ac:dyDescent="0.55000000000000004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spans="1:26" ht="15.75" customHeight="1" x14ac:dyDescent="0.55000000000000004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spans="1:26" ht="15.75" customHeight="1" x14ac:dyDescent="0.55000000000000004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spans="1:26" ht="15.75" customHeight="1" x14ac:dyDescent="0.55000000000000004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spans="1:26" ht="15.75" customHeight="1" x14ac:dyDescent="0.55000000000000004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spans="1:26" ht="15.75" customHeight="1" x14ac:dyDescent="0.55000000000000004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spans="1:26" ht="15.75" customHeight="1" x14ac:dyDescent="0.55000000000000004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spans="1:26" ht="15.75" customHeight="1" x14ac:dyDescent="0.55000000000000004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spans="1:26" ht="15.75" customHeight="1" x14ac:dyDescent="0.55000000000000004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spans="1:26" ht="15.75" customHeight="1" x14ac:dyDescent="0.55000000000000004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6" ht="15.75" customHeight="1" x14ac:dyDescent="0.55000000000000004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6" ht="15.75" customHeight="1" x14ac:dyDescent="0.55000000000000004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6" ht="15.75" customHeight="1" x14ac:dyDescent="0.55000000000000004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spans="1:26" ht="15.75" customHeight="1" x14ac:dyDescent="0.55000000000000004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spans="1:26" ht="15.75" customHeight="1" x14ac:dyDescent="0.55000000000000004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spans="1:26" ht="15.75" customHeight="1" x14ac:dyDescent="0.55000000000000004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ht="15.75" customHeight="1" x14ac:dyDescent="0.55000000000000004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ht="15.75" customHeight="1" x14ac:dyDescent="0.55000000000000004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spans="1:26" ht="15.75" customHeight="1" x14ac:dyDescent="0.55000000000000004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spans="1:26" ht="15.75" customHeight="1" x14ac:dyDescent="0.55000000000000004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spans="1:26" ht="15.75" customHeight="1" x14ac:dyDescent="0.55000000000000004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spans="1:26" ht="15.75" customHeight="1" x14ac:dyDescent="0.55000000000000004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spans="1:26" ht="15.75" customHeight="1" x14ac:dyDescent="0.55000000000000004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spans="1:26" ht="15.75" customHeight="1" x14ac:dyDescent="0.55000000000000004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spans="1:26" ht="15.75" customHeight="1" x14ac:dyDescent="0.55000000000000004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spans="1:26" ht="15.75" customHeight="1" x14ac:dyDescent="0.55000000000000004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spans="1:26" ht="15.75" customHeight="1" x14ac:dyDescent="0.55000000000000004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spans="1:26" ht="15.75" customHeight="1" x14ac:dyDescent="0.55000000000000004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spans="1:26" ht="15.75" customHeight="1" x14ac:dyDescent="0.55000000000000004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spans="1:26" ht="15.75" customHeight="1" x14ac:dyDescent="0.55000000000000004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spans="1:26" ht="15.75" customHeight="1" x14ac:dyDescent="0.55000000000000004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spans="1:26" ht="15.75" customHeight="1" x14ac:dyDescent="0.55000000000000004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spans="1:26" ht="15.75" customHeight="1" x14ac:dyDescent="0.55000000000000004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spans="1:26" ht="15.75" customHeight="1" x14ac:dyDescent="0.55000000000000004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spans="1:26" ht="15.75" customHeight="1" x14ac:dyDescent="0.55000000000000004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spans="1:26" ht="15.75" customHeight="1" x14ac:dyDescent="0.55000000000000004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spans="1:26" ht="15.75" customHeight="1" x14ac:dyDescent="0.55000000000000004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spans="1:26" ht="15.75" customHeight="1" x14ac:dyDescent="0.55000000000000004">
      <c r="A166" s="141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spans="1:26" ht="15.75" customHeight="1" x14ac:dyDescent="0.55000000000000004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spans="1:26" ht="15.75" customHeight="1" x14ac:dyDescent="0.55000000000000004">
      <c r="A168" s="141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spans="1:26" ht="15.75" customHeight="1" x14ac:dyDescent="0.55000000000000004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spans="1:26" ht="15.75" customHeight="1" x14ac:dyDescent="0.55000000000000004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spans="1:26" ht="15.75" customHeight="1" x14ac:dyDescent="0.55000000000000004">
      <c r="A171" s="141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spans="1:26" ht="15.75" customHeight="1" x14ac:dyDescent="0.55000000000000004">
      <c r="A172" s="141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spans="1:26" ht="15.75" customHeight="1" x14ac:dyDescent="0.55000000000000004">
      <c r="A173" s="141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spans="1:26" ht="15.75" customHeight="1" x14ac:dyDescent="0.55000000000000004">
      <c r="A174" s="141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spans="1:26" ht="15.75" customHeight="1" x14ac:dyDescent="0.55000000000000004">
      <c r="A175" s="141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spans="1:26" ht="15.75" customHeight="1" x14ac:dyDescent="0.55000000000000004">
      <c r="A176" s="141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spans="1:26" ht="15.75" customHeight="1" x14ac:dyDescent="0.55000000000000004">
      <c r="A177" s="141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spans="1:26" ht="15.75" customHeight="1" x14ac:dyDescent="0.55000000000000004">
      <c r="A178" s="141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spans="1:26" ht="15.75" customHeight="1" x14ac:dyDescent="0.55000000000000004">
      <c r="A179" s="141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spans="1:26" ht="15.75" customHeight="1" x14ac:dyDescent="0.55000000000000004">
      <c r="A180" s="141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spans="1:26" ht="15.75" customHeight="1" x14ac:dyDescent="0.55000000000000004">
      <c r="A181" s="141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spans="1:26" ht="15.75" customHeight="1" x14ac:dyDescent="0.55000000000000004">
      <c r="A182" s="141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spans="1:26" ht="15.75" customHeight="1" x14ac:dyDescent="0.55000000000000004">
      <c r="A183" s="141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spans="1:26" ht="15.75" customHeight="1" x14ac:dyDescent="0.55000000000000004">
      <c r="A184" s="141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spans="1:26" ht="15.75" customHeight="1" x14ac:dyDescent="0.55000000000000004">
      <c r="A185" s="141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spans="1:26" ht="15.75" customHeight="1" x14ac:dyDescent="0.55000000000000004">
      <c r="A186" s="141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spans="1:26" ht="15.75" customHeight="1" x14ac:dyDescent="0.55000000000000004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spans="1:26" ht="15.75" customHeight="1" x14ac:dyDescent="0.55000000000000004">
      <c r="A188" s="141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spans="1:26" ht="15.75" customHeight="1" x14ac:dyDescent="0.55000000000000004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spans="1:26" ht="15.75" customHeight="1" x14ac:dyDescent="0.55000000000000004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spans="1:26" ht="15.75" customHeight="1" x14ac:dyDescent="0.55000000000000004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spans="1:26" ht="15.75" customHeight="1" x14ac:dyDescent="0.55000000000000004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spans="1:26" ht="15.75" customHeight="1" x14ac:dyDescent="0.55000000000000004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spans="1:26" ht="15.75" customHeight="1" x14ac:dyDescent="0.55000000000000004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spans="1:26" ht="15.75" customHeight="1" x14ac:dyDescent="0.55000000000000004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spans="1:26" ht="15.75" customHeight="1" x14ac:dyDescent="0.55000000000000004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spans="1:26" ht="15.75" customHeight="1" x14ac:dyDescent="0.55000000000000004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spans="1:26" ht="15.75" customHeight="1" x14ac:dyDescent="0.55000000000000004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spans="1:26" ht="15.75" customHeight="1" x14ac:dyDescent="0.55000000000000004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spans="1:26" ht="15.75" customHeight="1" x14ac:dyDescent="0.55000000000000004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spans="1:26" ht="15.75" customHeight="1" x14ac:dyDescent="0.55000000000000004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spans="1:26" ht="15.75" customHeight="1" x14ac:dyDescent="0.55000000000000004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spans="1:26" ht="15.75" customHeight="1" x14ac:dyDescent="0.55000000000000004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spans="1:26" ht="15.75" customHeight="1" x14ac:dyDescent="0.55000000000000004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spans="1:26" ht="15.75" customHeight="1" x14ac:dyDescent="0.55000000000000004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spans="1:26" ht="15.75" customHeight="1" x14ac:dyDescent="0.55000000000000004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spans="1:26" ht="15.75" customHeight="1" x14ac:dyDescent="0.55000000000000004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spans="1:26" ht="15.75" customHeight="1" x14ac:dyDescent="0.55000000000000004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spans="1:26" ht="15.75" customHeight="1" x14ac:dyDescent="0.55000000000000004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spans="1:26" ht="15.75" customHeight="1" x14ac:dyDescent="0.55000000000000004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spans="1:26" ht="15.75" customHeight="1" x14ac:dyDescent="0.55000000000000004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spans="1:26" ht="15.75" customHeight="1" x14ac:dyDescent="0.55000000000000004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spans="1:26" ht="15.75" customHeight="1" x14ac:dyDescent="0.55000000000000004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spans="1:26" ht="15.75" customHeight="1" x14ac:dyDescent="0.55000000000000004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spans="1:26" ht="15.75" customHeight="1" x14ac:dyDescent="0.55000000000000004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spans="1:26" ht="15.75" customHeight="1" x14ac:dyDescent="0.55000000000000004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spans="1:26" ht="15.75" customHeight="1" x14ac:dyDescent="0.55000000000000004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spans="1:26" ht="15.75" customHeight="1" x14ac:dyDescent="0.55000000000000004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spans="1:26" ht="15.75" customHeight="1" x14ac:dyDescent="0.55000000000000004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spans="1:26" ht="15.75" customHeight="1" x14ac:dyDescent="0.55000000000000004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spans="1:26" ht="15.75" customHeight="1" x14ac:dyDescent="0.55000000000000004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spans="1:26" ht="15.75" customHeight="1" x14ac:dyDescent="0.55000000000000004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spans="1:26" ht="15.75" customHeight="1" x14ac:dyDescent="0.55000000000000004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spans="1:26" ht="15.75" customHeight="1" x14ac:dyDescent="0.55000000000000004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spans="1:26" ht="15.75" customHeight="1" x14ac:dyDescent="0.55000000000000004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spans="1:26" ht="15.75" customHeight="1" x14ac:dyDescent="0.55000000000000004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spans="1:26" ht="15.75" customHeight="1" x14ac:dyDescent="0.55000000000000004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spans="1:26" ht="15.75" customHeight="1" x14ac:dyDescent="0.55000000000000004">
      <c r="A228" s="141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spans="1:26" ht="15.75" customHeight="1" x14ac:dyDescent="0.55000000000000004">
      <c r="A229" s="141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spans="1:26" ht="15.75" customHeight="1" x14ac:dyDescent="0.55000000000000004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spans="1:26" ht="15.75" customHeight="1" x14ac:dyDescent="0.55000000000000004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</row>
    <row r="232" spans="1:26" ht="15.75" customHeight="1" x14ac:dyDescent="0.55000000000000004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</row>
    <row r="233" spans="1:26" ht="15.75" customHeight="1" x14ac:dyDescent="0.55000000000000004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</row>
    <row r="234" spans="1:26" ht="15.75" customHeight="1" x14ac:dyDescent="0.55000000000000004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</row>
    <row r="235" spans="1:26" ht="15.75" customHeight="1" x14ac:dyDescent="0.55000000000000004">
      <c r="A235" s="141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</row>
    <row r="236" spans="1:26" ht="15.75" customHeight="1" x14ac:dyDescent="0.55000000000000004">
      <c r="A236" s="141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</row>
    <row r="237" spans="1:26" ht="15.75" customHeight="1" x14ac:dyDescent="0.55000000000000004">
      <c r="A237" s="141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</row>
    <row r="238" spans="1:26" ht="15.75" customHeight="1" x14ac:dyDescent="0.55000000000000004">
      <c r="A238" s="141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</row>
    <row r="239" spans="1:26" ht="15.75" customHeight="1" x14ac:dyDescent="0.55000000000000004">
      <c r="A239" s="141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</row>
    <row r="240" spans="1:26" ht="15.75" customHeight="1" x14ac:dyDescent="0.55000000000000004">
      <c r="A240" s="141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</row>
    <row r="241" spans="1:26" ht="15.75" customHeight="1" x14ac:dyDescent="0.55000000000000004">
      <c r="A241" s="141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</row>
    <row r="242" spans="1:26" ht="15.75" customHeight="1" x14ac:dyDescent="0.55000000000000004">
      <c r="A242" s="141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spans="1:26" ht="15.75" customHeight="1" x14ac:dyDescent="0.55000000000000004">
      <c r="A243" s="141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</row>
    <row r="244" spans="1:26" ht="15.75" customHeight="1" x14ac:dyDescent="0.55000000000000004">
      <c r="A244" s="141"/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</row>
    <row r="245" spans="1:26" ht="15.75" customHeight="1" x14ac:dyDescent="0.55000000000000004">
      <c r="A245" s="141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</row>
    <row r="246" spans="1:26" ht="15.75" customHeight="1" x14ac:dyDescent="0.55000000000000004">
      <c r="A246" s="141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</row>
    <row r="247" spans="1:26" ht="15.75" customHeight="1" x14ac:dyDescent="0.55000000000000004">
      <c r="A247" s="141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</row>
    <row r="248" spans="1:26" ht="15.75" customHeight="1" x14ac:dyDescent="0.55000000000000004">
      <c r="A248" s="141"/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</row>
    <row r="249" spans="1:26" ht="15.75" customHeight="1" x14ac:dyDescent="0.55000000000000004">
      <c r="A249" s="141"/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</row>
    <row r="250" spans="1:26" ht="15.75" customHeight="1" x14ac:dyDescent="0.55000000000000004">
      <c r="A250" s="141"/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</row>
    <row r="251" spans="1:26" ht="15.75" customHeight="1" x14ac:dyDescent="0.55000000000000004">
      <c r="A251" s="141"/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</row>
    <row r="252" spans="1:26" ht="15.75" customHeight="1" x14ac:dyDescent="0.55000000000000004">
      <c r="A252" s="141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</row>
    <row r="253" spans="1:26" ht="15.75" customHeight="1" x14ac:dyDescent="0.55000000000000004">
      <c r="A253" s="141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</row>
    <row r="254" spans="1:26" ht="15.75" customHeight="1" x14ac:dyDescent="0.55000000000000004">
      <c r="A254" s="141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</row>
    <row r="255" spans="1:26" ht="15.75" customHeight="1" x14ac:dyDescent="0.55000000000000004">
      <c r="A255" s="141"/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</row>
    <row r="256" spans="1:26" ht="15.75" customHeight="1" x14ac:dyDescent="0.55000000000000004">
      <c r="A256" s="141"/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</row>
    <row r="257" spans="1:26" ht="15.75" customHeight="1" x14ac:dyDescent="0.55000000000000004">
      <c r="A257" s="141"/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</row>
    <row r="258" spans="1:26" ht="15.75" customHeight="1" x14ac:dyDescent="0.55000000000000004">
      <c r="A258" s="141"/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</row>
    <row r="259" spans="1:26" ht="15.75" customHeight="1" x14ac:dyDescent="0.55000000000000004">
      <c r="A259" s="141"/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</row>
    <row r="260" spans="1:26" ht="15.75" customHeight="1" x14ac:dyDescent="0.55000000000000004">
      <c r="A260" s="141"/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</row>
    <row r="261" spans="1:26" ht="15.75" customHeight="1" x14ac:dyDescent="0.55000000000000004">
      <c r="A261" s="141"/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</row>
    <row r="262" spans="1:26" ht="15.75" customHeight="1" x14ac:dyDescent="0.55000000000000004">
      <c r="A262" s="141"/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</row>
    <row r="263" spans="1:26" ht="15.75" customHeight="1" x14ac:dyDescent="0.55000000000000004">
      <c r="A263" s="141"/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</row>
    <row r="264" spans="1:26" ht="15.75" customHeight="1" x14ac:dyDescent="0.55000000000000004">
      <c r="A264" s="141"/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</row>
    <row r="265" spans="1:26" ht="15.75" customHeight="1" x14ac:dyDescent="0.55000000000000004">
      <c r="A265" s="141"/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</row>
    <row r="266" spans="1:26" ht="15.75" customHeight="1" x14ac:dyDescent="0.55000000000000004">
      <c r="A266" s="141"/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</row>
    <row r="267" spans="1:26" ht="15.75" customHeight="1" x14ac:dyDescent="0.55000000000000004">
      <c r="A267" s="141"/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</row>
    <row r="268" spans="1:26" ht="15.75" customHeight="1" x14ac:dyDescent="0.55000000000000004">
      <c r="A268" s="141"/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</row>
    <row r="269" spans="1:26" ht="15.75" customHeight="1" x14ac:dyDescent="0.55000000000000004">
      <c r="A269" s="141"/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</row>
    <row r="270" spans="1:26" ht="15.75" customHeight="1" x14ac:dyDescent="0.55000000000000004">
      <c r="A270" s="141"/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</row>
    <row r="271" spans="1:26" ht="15.75" customHeight="1" x14ac:dyDescent="0.55000000000000004">
      <c r="A271" s="141"/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</row>
    <row r="272" spans="1:26" ht="15.75" customHeight="1" x14ac:dyDescent="0.55000000000000004">
      <c r="A272" s="141"/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</row>
    <row r="273" spans="1:26" ht="15.75" customHeight="1" x14ac:dyDescent="0.55000000000000004">
      <c r="A273" s="141"/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</row>
    <row r="274" spans="1:26" ht="15.75" customHeight="1" x14ac:dyDescent="0.55000000000000004">
      <c r="A274" s="141"/>
      <c r="B274" s="141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</row>
    <row r="275" spans="1:26" ht="15.75" customHeight="1" x14ac:dyDescent="0.55000000000000004">
      <c r="A275" s="141"/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</row>
    <row r="276" spans="1:26" ht="15.75" customHeight="1" x14ac:dyDescent="0.55000000000000004">
      <c r="A276" s="141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</row>
    <row r="277" spans="1:26" ht="15.75" customHeight="1" x14ac:dyDescent="0.55000000000000004">
      <c r="A277" s="141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</row>
    <row r="278" spans="1:26" ht="15.75" customHeight="1" x14ac:dyDescent="0.55000000000000004">
      <c r="A278" s="141"/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</row>
    <row r="279" spans="1:26" ht="15.75" customHeight="1" x14ac:dyDescent="0.55000000000000004">
      <c r="A279" s="141"/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</row>
    <row r="280" spans="1:26" ht="15.75" customHeight="1" x14ac:dyDescent="0.55000000000000004">
      <c r="A280" s="141"/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</row>
    <row r="281" spans="1:26" ht="15.75" customHeight="1" x14ac:dyDescent="0.55000000000000004">
      <c r="A281" s="141"/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</row>
    <row r="282" spans="1:26" ht="15.75" customHeight="1" x14ac:dyDescent="0.55000000000000004">
      <c r="A282" s="141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</row>
    <row r="283" spans="1:26" ht="15.75" customHeight="1" x14ac:dyDescent="0.55000000000000004">
      <c r="A283" s="141"/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</row>
    <row r="284" spans="1:26" ht="15.75" customHeight="1" x14ac:dyDescent="0.55000000000000004">
      <c r="A284" s="141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</row>
    <row r="285" spans="1:26" ht="15.75" customHeight="1" x14ac:dyDescent="0.55000000000000004">
      <c r="A285" s="141"/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</row>
    <row r="286" spans="1:26" ht="15.75" customHeight="1" x14ac:dyDescent="0.55000000000000004">
      <c r="A286" s="141"/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</row>
    <row r="287" spans="1:26" ht="15.75" customHeight="1" x14ac:dyDescent="0.55000000000000004">
      <c r="A287" s="141"/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</row>
    <row r="288" spans="1:26" ht="15.75" customHeight="1" x14ac:dyDescent="0.55000000000000004">
      <c r="A288" s="141"/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</row>
    <row r="289" spans="1:26" ht="15.75" customHeight="1" x14ac:dyDescent="0.55000000000000004">
      <c r="A289" s="141"/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</row>
    <row r="290" spans="1:26" ht="15.75" customHeight="1" x14ac:dyDescent="0.55000000000000004">
      <c r="A290" s="141"/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</row>
    <row r="291" spans="1:26" ht="15.75" customHeight="1" x14ac:dyDescent="0.55000000000000004">
      <c r="A291" s="141"/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</row>
    <row r="292" spans="1:26" ht="15.75" customHeight="1" x14ac:dyDescent="0.55000000000000004">
      <c r="A292" s="141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</row>
    <row r="293" spans="1:26" ht="15.75" customHeight="1" x14ac:dyDescent="0.55000000000000004">
      <c r="A293" s="141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</row>
    <row r="294" spans="1:26" ht="15.75" customHeight="1" x14ac:dyDescent="0.55000000000000004">
      <c r="A294" s="141"/>
      <c r="B294" s="141"/>
      <c r="C294" s="141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</row>
    <row r="295" spans="1:26" ht="15.75" customHeight="1" x14ac:dyDescent="0.55000000000000004">
      <c r="A295" s="141"/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</row>
    <row r="296" spans="1:26" ht="15.75" customHeight="1" x14ac:dyDescent="0.55000000000000004">
      <c r="A296" s="141"/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</row>
    <row r="297" spans="1:26" ht="15.75" customHeight="1" x14ac:dyDescent="0.55000000000000004">
      <c r="A297" s="141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</row>
    <row r="298" spans="1:26" ht="15.75" customHeight="1" x14ac:dyDescent="0.55000000000000004">
      <c r="A298" s="141"/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</row>
    <row r="299" spans="1:26" ht="15.75" customHeight="1" x14ac:dyDescent="0.55000000000000004">
      <c r="A299" s="141"/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</row>
    <row r="300" spans="1:26" ht="15.75" customHeight="1" x14ac:dyDescent="0.55000000000000004">
      <c r="A300" s="141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</row>
    <row r="301" spans="1:26" ht="15.75" customHeight="1" x14ac:dyDescent="0.55000000000000004">
      <c r="A301" s="141"/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</row>
    <row r="302" spans="1:26" ht="15.75" customHeight="1" x14ac:dyDescent="0.55000000000000004">
      <c r="A302" s="141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</row>
    <row r="303" spans="1:26" ht="15.75" customHeight="1" x14ac:dyDescent="0.55000000000000004">
      <c r="A303" s="141"/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</row>
    <row r="304" spans="1:26" ht="15.75" customHeight="1" x14ac:dyDescent="0.55000000000000004">
      <c r="A304" s="141"/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</row>
    <row r="305" spans="1:26" ht="15.75" customHeight="1" x14ac:dyDescent="0.55000000000000004">
      <c r="A305" s="141"/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</row>
    <row r="306" spans="1:26" ht="15.75" customHeight="1" x14ac:dyDescent="0.55000000000000004">
      <c r="A306" s="141"/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</row>
    <row r="307" spans="1:26" ht="15.75" customHeight="1" x14ac:dyDescent="0.55000000000000004">
      <c r="A307" s="141"/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</row>
    <row r="308" spans="1:26" ht="15.75" customHeight="1" x14ac:dyDescent="0.55000000000000004">
      <c r="A308" s="141"/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</row>
    <row r="309" spans="1:26" ht="15.75" customHeight="1" x14ac:dyDescent="0.55000000000000004">
      <c r="A309" s="141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</row>
    <row r="310" spans="1:26" ht="15.75" customHeight="1" x14ac:dyDescent="0.55000000000000004">
      <c r="A310" s="141"/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</row>
    <row r="311" spans="1:26" ht="15.75" customHeight="1" x14ac:dyDescent="0.55000000000000004">
      <c r="A311" s="141"/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</row>
    <row r="312" spans="1:26" ht="15.75" customHeight="1" x14ac:dyDescent="0.55000000000000004">
      <c r="A312" s="141"/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</row>
    <row r="313" spans="1:26" ht="15.75" customHeight="1" x14ac:dyDescent="0.55000000000000004">
      <c r="A313" s="141"/>
      <c r="B313" s="141"/>
      <c r="C313" s="141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</row>
    <row r="314" spans="1:26" ht="15.75" customHeight="1" x14ac:dyDescent="0.55000000000000004">
      <c r="A314" s="141"/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</row>
    <row r="315" spans="1:26" ht="15.75" customHeight="1" x14ac:dyDescent="0.55000000000000004">
      <c r="A315" s="141"/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</row>
    <row r="316" spans="1:26" ht="15.75" customHeight="1" x14ac:dyDescent="0.55000000000000004">
      <c r="A316" s="141"/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</row>
    <row r="317" spans="1:26" ht="15.75" customHeight="1" x14ac:dyDescent="0.55000000000000004">
      <c r="A317" s="141"/>
      <c r="B317" s="141"/>
      <c r="C317" s="141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</row>
    <row r="318" spans="1:26" ht="15.75" customHeight="1" x14ac:dyDescent="0.55000000000000004">
      <c r="A318" s="141"/>
      <c r="B318" s="141"/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</row>
    <row r="319" spans="1:26" ht="15.75" customHeight="1" x14ac:dyDescent="0.55000000000000004">
      <c r="A319" s="141"/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</row>
    <row r="320" spans="1:26" ht="15.75" customHeight="1" x14ac:dyDescent="0.55000000000000004">
      <c r="A320" s="141"/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</row>
    <row r="321" spans="1:26" ht="15.75" customHeight="1" x14ac:dyDescent="0.55000000000000004">
      <c r="A321" s="141"/>
      <c r="B321" s="141"/>
      <c r="C321" s="141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</row>
    <row r="322" spans="1:26" ht="15.75" customHeight="1" x14ac:dyDescent="0.55000000000000004">
      <c r="A322" s="141"/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</row>
    <row r="323" spans="1:26" ht="15.75" customHeight="1" x14ac:dyDescent="0.55000000000000004">
      <c r="A323" s="141"/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</row>
    <row r="324" spans="1:26" ht="15.75" customHeight="1" x14ac:dyDescent="0.55000000000000004">
      <c r="A324" s="141"/>
      <c r="B324" s="141"/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</row>
    <row r="325" spans="1:26" ht="15.75" customHeight="1" x14ac:dyDescent="0.55000000000000004">
      <c r="A325" s="141"/>
      <c r="B325" s="141"/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</row>
    <row r="326" spans="1:26" ht="15.75" customHeight="1" x14ac:dyDescent="0.55000000000000004">
      <c r="A326" s="141"/>
      <c r="B326" s="141"/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</row>
    <row r="327" spans="1:26" ht="15.75" customHeight="1" x14ac:dyDescent="0.55000000000000004">
      <c r="A327" s="141"/>
      <c r="B327" s="141"/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</row>
    <row r="328" spans="1:26" ht="15.75" customHeight="1" x14ac:dyDescent="0.55000000000000004">
      <c r="A328" s="141"/>
      <c r="B328" s="141"/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</row>
    <row r="329" spans="1:26" ht="15.75" customHeight="1" x14ac:dyDescent="0.55000000000000004">
      <c r="A329" s="141"/>
      <c r="B329" s="141"/>
      <c r="C329" s="141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</row>
    <row r="330" spans="1:26" ht="15.75" customHeight="1" x14ac:dyDescent="0.55000000000000004">
      <c r="A330" s="141"/>
      <c r="B330" s="141"/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</row>
    <row r="331" spans="1:26" ht="15.75" customHeight="1" x14ac:dyDescent="0.55000000000000004">
      <c r="A331" s="141"/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</row>
    <row r="332" spans="1:26" ht="15.75" customHeight="1" x14ac:dyDescent="0.55000000000000004">
      <c r="A332" s="141"/>
      <c r="B332" s="141"/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</row>
    <row r="333" spans="1:26" ht="15.75" customHeight="1" x14ac:dyDescent="0.55000000000000004">
      <c r="A333" s="141"/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</row>
    <row r="334" spans="1:26" ht="15.75" customHeight="1" x14ac:dyDescent="0.55000000000000004">
      <c r="A334" s="141"/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</row>
    <row r="335" spans="1:26" ht="15.75" customHeight="1" x14ac:dyDescent="0.55000000000000004">
      <c r="A335" s="141"/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</row>
    <row r="336" spans="1:26" ht="15.75" customHeight="1" x14ac:dyDescent="0.55000000000000004">
      <c r="A336" s="141"/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</row>
    <row r="337" spans="1:26" ht="15.75" customHeight="1" x14ac:dyDescent="0.55000000000000004">
      <c r="A337" s="141"/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</row>
    <row r="338" spans="1:26" ht="15.75" customHeight="1" x14ac:dyDescent="0.55000000000000004">
      <c r="A338" s="141"/>
      <c r="B338" s="141"/>
      <c r="C338" s="141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</row>
    <row r="339" spans="1:26" ht="15.75" customHeight="1" x14ac:dyDescent="0.55000000000000004">
      <c r="A339" s="141"/>
      <c r="B339" s="141"/>
      <c r="C339" s="141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</row>
    <row r="340" spans="1:26" ht="15.75" customHeight="1" x14ac:dyDescent="0.55000000000000004">
      <c r="A340" s="141"/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</row>
    <row r="341" spans="1:26" ht="15.75" customHeight="1" x14ac:dyDescent="0.55000000000000004">
      <c r="A341" s="141"/>
      <c r="B341" s="141"/>
      <c r="C341" s="141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</row>
    <row r="342" spans="1:26" ht="15.75" customHeight="1" x14ac:dyDescent="0.55000000000000004">
      <c r="A342" s="141"/>
      <c r="B342" s="141"/>
      <c r="C342" s="141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</row>
    <row r="343" spans="1:26" ht="15.75" customHeight="1" x14ac:dyDescent="0.55000000000000004">
      <c r="A343" s="141"/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</row>
    <row r="344" spans="1:26" ht="15.75" customHeight="1" x14ac:dyDescent="0.55000000000000004">
      <c r="A344" s="141"/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</row>
    <row r="345" spans="1:26" ht="15.75" customHeight="1" x14ac:dyDescent="0.55000000000000004">
      <c r="A345" s="141"/>
      <c r="B345" s="141"/>
      <c r="C345" s="141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</row>
    <row r="346" spans="1:26" ht="15.75" customHeight="1" x14ac:dyDescent="0.55000000000000004">
      <c r="A346" s="141"/>
      <c r="B346" s="141"/>
      <c r="C346" s="141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</row>
    <row r="347" spans="1:26" ht="15.75" customHeight="1" x14ac:dyDescent="0.55000000000000004">
      <c r="A347" s="141"/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</row>
    <row r="348" spans="1:26" ht="15.75" customHeight="1" x14ac:dyDescent="0.55000000000000004">
      <c r="A348" s="141"/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</row>
    <row r="349" spans="1:26" ht="15.75" customHeight="1" x14ac:dyDescent="0.55000000000000004">
      <c r="A349" s="141"/>
      <c r="B349" s="141"/>
      <c r="C349" s="141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</row>
    <row r="350" spans="1:26" ht="15.75" customHeight="1" x14ac:dyDescent="0.55000000000000004">
      <c r="A350" s="141"/>
      <c r="B350" s="141"/>
      <c r="C350" s="141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</row>
    <row r="351" spans="1:26" ht="15.75" customHeight="1" x14ac:dyDescent="0.55000000000000004">
      <c r="A351" s="141"/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</row>
    <row r="352" spans="1:26" ht="15.75" customHeight="1" x14ac:dyDescent="0.55000000000000004">
      <c r="A352" s="141"/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</row>
    <row r="353" spans="1:26" ht="15.75" customHeight="1" x14ac:dyDescent="0.55000000000000004">
      <c r="A353" s="141"/>
      <c r="B353" s="141"/>
      <c r="C353" s="141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</row>
    <row r="354" spans="1:26" ht="15.75" customHeight="1" x14ac:dyDescent="0.55000000000000004">
      <c r="A354" s="141"/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</row>
    <row r="355" spans="1:26" ht="15.75" customHeight="1" x14ac:dyDescent="0.55000000000000004">
      <c r="A355" s="141"/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</row>
    <row r="356" spans="1:26" ht="15.75" customHeight="1" x14ac:dyDescent="0.55000000000000004">
      <c r="A356" s="141"/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</row>
    <row r="357" spans="1:26" ht="15.75" customHeight="1" x14ac:dyDescent="0.55000000000000004">
      <c r="A357" s="141"/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</row>
    <row r="358" spans="1:26" ht="15.75" customHeight="1" x14ac:dyDescent="0.55000000000000004">
      <c r="A358" s="141"/>
      <c r="B358" s="141"/>
      <c r="C358" s="141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</row>
    <row r="359" spans="1:26" ht="15.75" customHeight="1" x14ac:dyDescent="0.55000000000000004">
      <c r="A359" s="141"/>
      <c r="B359" s="141"/>
      <c r="C359" s="141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</row>
    <row r="360" spans="1:26" ht="15.75" customHeight="1" x14ac:dyDescent="0.55000000000000004">
      <c r="A360" s="141"/>
      <c r="B360" s="141"/>
      <c r="C360" s="141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</row>
    <row r="361" spans="1:26" ht="15.75" customHeight="1" x14ac:dyDescent="0.55000000000000004">
      <c r="A361" s="141"/>
      <c r="B361" s="141"/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</row>
    <row r="362" spans="1:26" ht="15.75" customHeight="1" x14ac:dyDescent="0.55000000000000004">
      <c r="A362" s="141"/>
      <c r="B362" s="141"/>
      <c r="C362" s="141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</row>
    <row r="363" spans="1:26" ht="15.75" customHeight="1" x14ac:dyDescent="0.55000000000000004">
      <c r="A363" s="141"/>
      <c r="B363" s="141"/>
      <c r="C363" s="141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</row>
    <row r="364" spans="1:26" ht="15.75" customHeight="1" x14ac:dyDescent="0.55000000000000004">
      <c r="A364" s="141"/>
      <c r="B364" s="141"/>
      <c r="C364" s="141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</row>
    <row r="365" spans="1:26" ht="15.75" customHeight="1" x14ac:dyDescent="0.55000000000000004">
      <c r="A365" s="141"/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</row>
    <row r="366" spans="1:26" ht="15.75" customHeight="1" x14ac:dyDescent="0.55000000000000004">
      <c r="A366" s="141"/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</row>
    <row r="367" spans="1:26" ht="15.75" customHeight="1" x14ac:dyDescent="0.55000000000000004">
      <c r="A367" s="141"/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</row>
    <row r="368" spans="1:26" ht="15.75" customHeight="1" x14ac:dyDescent="0.55000000000000004">
      <c r="A368" s="141"/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</row>
    <row r="369" spans="1:26" ht="15.75" customHeight="1" x14ac:dyDescent="0.55000000000000004">
      <c r="A369" s="141"/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</row>
    <row r="370" spans="1:26" ht="15.75" customHeight="1" x14ac:dyDescent="0.55000000000000004">
      <c r="A370" s="141"/>
      <c r="B370" s="141"/>
      <c r="C370" s="141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</row>
    <row r="371" spans="1:26" ht="15.75" customHeight="1" x14ac:dyDescent="0.55000000000000004">
      <c r="A371" s="141"/>
      <c r="B371" s="141"/>
      <c r="C371" s="141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</row>
    <row r="372" spans="1:26" ht="15.75" customHeight="1" x14ac:dyDescent="0.55000000000000004">
      <c r="A372" s="141"/>
      <c r="B372" s="141"/>
      <c r="C372" s="141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</row>
    <row r="373" spans="1:26" ht="15.75" customHeight="1" x14ac:dyDescent="0.55000000000000004">
      <c r="A373" s="141"/>
      <c r="B373" s="141"/>
      <c r="C373" s="141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</row>
    <row r="374" spans="1:26" ht="15.75" customHeight="1" x14ac:dyDescent="0.55000000000000004">
      <c r="A374" s="141"/>
      <c r="B374" s="141"/>
      <c r="C374" s="141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</row>
    <row r="375" spans="1:26" ht="15.75" customHeight="1" x14ac:dyDescent="0.55000000000000004">
      <c r="A375" s="141"/>
      <c r="B375" s="141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</row>
    <row r="376" spans="1:26" ht="15.75" customHeight="1" x14ac:dyDescent="0.55000000000000004">
      <c r="A376" s="141"/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</row>
    <row r="377" spans="1:26" ht="15.75" customHeight="1" x14ac:dyDescent="0.55000000000000004">
      <c r="A377" s="141"/>
      <c r="B377" s="141"/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</row>
    <row r="378" spans="1:26" ht="15.75" customHeight="1" x14ac:dyDescent="0.55000000000000004">
      <c r="A378" s="141"/>
      <c r="B378" s="141"/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</row>
    <row r="379" spans="1:26" ht="15.75" customHeight="1" x14ac:dyDescent="0.55000000000000004">
      <c r="A379" s="141"/>
      <c r="B379" s="141"/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</row>
    <row r="380" spans="1:26" ht="15.75" customHeight="1" x14ac:dyDescent="0.55000000000000004">
      <c r="A380" s="141"/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</row>
    <row r="381" spans="1:26" ht="15.75" customHeight="1" x14ac:dyDescent="0.55000000000000004">
      <c r="A381" s="141"/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</row>
    <row r="382" spans="1:26" ht="15.75" customHeight="1" x14ac:dyDescent="0.55000000000000004">
      <c r="A382" s="141"/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</row>
    <row r="383" spans="1:26" ht="15.75" customHeight="1" x14ac:dyDescent="0.55000000000000004">
      <c r="A383" s="141"/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</row>
    <row r="384" spans="1:26" ht="15.75" customHeight="1" x14ac:dyDescent="0.55000000000000004">
      <c r="A384" s="141"/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</row>
    <row r="385" spans="1:26" ht="15.75" customHeight="1" x14ac:dyDescent="0.55000000000000004">
      <c r="A385" s="141"/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</row>
    <row r="386" spans="1:26" ht="15.75" customHeight="1" x14ac:dyDescent="0.55000000000000004">
      <c r="A386" s="141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</row>
    <row r="387" spans="1:26" ht="15.75" customHeight="1" x14ac:dyDescent="0.55000000000000004">
      <c r="A387" s="141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</row>
    <row r="388" spans="1:26" ht="15.75" customHeight="1" x14ac:dyDescent="0.55000000000000004">
      <c r="A388" s="141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</row>
    <row r="389" spans="1:26" ht="15.75" customHeight="1" x14ac:dyDescent="0.55000000000000004">
      <c r="A389" s="141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</row>
    <row r="390" spans="1:26" ht="15.75" customHeight="1" x14ac:dyDescent="0.55000000000000004">
      <c r="A390" s="141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</row>
    <row r="391" spans="1:26" ht="15.75" customHeight="1" x14ac:dyDescent="0.55000000000000004">
      <c r="A391" s="141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</row>
    <row r="392" spans="1:26" ht="15.75" customHeight="1" x14ac:dyDescent="0.55000000000000004">
      <c r="A392" s="141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</row>
    <row r="393" spans="1:26" ht="15.75" customHeight="1" x14ac:dyDescent="0.55000000000000004">
      <c r="A393" s="141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</row>
    <row r="394" spans="1:26" ht="15.75" customHeight="1" x14ac:dyDescent="0.55000000000000004">
      <c r="A394" s="141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</row>
    <row r="395" spans="1:26" ht="15.75" customHeight="1" x14ac:dyDescent="0.55000000000000004">
      <c r="A395" s="141"/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</row>
    <row r="396" spans="1:26" ht="15.75" customHeight="1" x14ac:dyDescent="0.55000000000000004">
      <c r="A396" s="141"/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</row>
    <row r="397" spans="1:26" ht="15.75" customHeight="1" x14ac:dyDescent="0.55000000000000004">
      <c r="A397" s="141"/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</row>
    <row r="398" spans="1:26" ht="15.75" customHeight="1" x14ac:dyDescent="0.55000000000000004">
      <c r="A398" s="141"/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</row>
    <row r="399" spans="1:26" ht="15.75" customHeight="1" x14ac:dyDescent="0.55000000000000004">
      <c r="A399" s="141"/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</row>
    <row r="400" spans="1:26" ht="15.75" customHeight="1" x14ac:dyDescent="0.55000000000000004">
      <c r="A400" s="141"/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</row>
    <row r="401" spans="1:26" ht="15.75" customHeight="1" x14ac:dyDescent="0.55000000000000004">
      <c r="A401" s="141"/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</row>
    <row r="402" spans="1:26" ht="15.75" customHeight="1" x14ac:dyDescent="0.55000000000000004">
      <c r="A402" s="141"/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</row>
    <row r="403" spans="1:26" ht="15.75" customHeight="1" x14ac:dyDescent="0.55000000000000004">
      <c r="A403" s="141"/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</row>
    <row r="404" spans="1:26" ht="15.75" customHeight="1" x14ac:dyDescent="0.55000000000000004">
      <c r="A404" s="141"/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</row>
    <row r="405" spans="1:26" ht="15.75" customHeight="1" x14ac:dyDescent="0.55000000000000004">
      <c r="A405" s="141"/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</row>
    <row r="406" spans="1:26" ht="15.75" customHeight="1" x14ac:dyDescent="0.55000000000000004">
      <c r="A406" s="141"/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</row>
    <row r="407" spans="1:26" ht="15.75" customHeight="1" x14ac:dyDescent="0.55000000000000004">
      <c r="A407" s="141"/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</row>
    <row r="408" spans="1:26" ht="15.75" customHeight="1" x14ac:dyDescent="0.55000000000000004">
      <c r="A408" s="141"/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</row>
    <row r="409" spans="1:26" ht="15.75" customHeight="1" x14ac:dyDescent="0.55000000000000004">
      <c r="A409" s="141"/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</row>
    <row r="410" spans="1:26" ht="15.75" customHeight="1" x14ac:dyDescent="0.55000000000000004">
      <c r="A410" s="141"/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</row>
    <row r="411" spans="1:26" ht="15.75" customHeight="1" x14ac:dyDescent="0.55000000000000004">
      <c r="A411" s="141"/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</row>
    <row r="412" spans="1:26" ht="15.75" customHeight="1" x14ac:dyDescent="0.55000000000000004">
      <c r="A412" s="141"/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</row>
    <row r="413" spans="1:26" ht="15.75" customHeight="1" x14ac:dyDescent="0.55000000000000004">
      <c r="A413" s="141"/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</row>
    <row r="414" spans="1:26" ht="15.75" customHeight="1" x14ac:dyDescent="0.55000000000000004">
      <c r="A414" s="141"/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</row>
    <row r="415" spans="1:26" ht="15.75" customHeight="1" x14ac:dyDescent="0.55000000000000004">
      <c r="A415" s="141"/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</row>
    <row r="416" spans="1:26" ht="15.75" customHeight="1" x14ac:dyDescent="0.55000000000000004">
      <c r="A416" s="141"/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</row>
    <row r="417" spans="1:26" ht="15.75" customHeight="1" x14ac:dyDescent="0.55000000000000004">
      <c r="A417" s="141"/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</row>
    <row r="418" spans="1:26" ht="15.75" customHeight="1" x14ac:dyDescent="0.55000000000000004">
      <c r="A418" s="141"/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</row>
    <row r="419" spans="1:26" ht="15.75" customHeight="1" x14ac:dyDescent="0.55000000000000004">
      <c r="A419" s="141"/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</row>
    <row r="420" spans="1:26" ht="15.75" customHeight="1" x14ac:dyDescent="0.55000000000000004">
      <c r="A420" s="141"/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</row>
    <row r="421" spans="1:26" ht="15.75" customHeight="1" x14ac:dyDescent="0.55000000000000004">
      <c r="A421" s="141"/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</row>
    <row r="422" spans="1:26" ht="15.75" customHeight="1" x14ac:dyDescent="0.55000000000000004">
      <c r="A422" s="141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</row>
    <row r="423" spans="1:26" ht="15.75" customHeight="1" x14ac:dyDescent="0.55000000000000004">
      <c r="A423" s="141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</row>
    <row r="424" spans="1:26" ht="15.75" customHeight="1" x14ac:dyDescent="0.55000000000000004">
      <c r="A424" s="141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</row>
    <row r="425" spans="1:26" ht="15.75" customHeight="1" x14ac:dyDescent="0.55000000000000004">
      <c r="A425" s="141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</row>
    <row r="426" spans="1:26" ht="15.75" customHeight="1" x14ac:dyDescent="0.55000000000000004">
      <c r="A426" s="141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</row>
    <row r="427" spans="1:26" ht="15.75" customHeight="1" x14ac:dyDescent="0.55000000000000004">
      <c r="A427" s="141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</row>
    <row r="428" spans="1:26" ht="15.75" customHeight="1" x14ac:dyDescent="0.55000000000000004">
      <c r="A428" s="141"/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</row>
    <row r="429" spans="1:26" ht="15.75" customHeight="1" x14ac:dyDescent="0.55000000000000004">
      <c r="A429" s="141"/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</row>
    <row r="430" spans="1:26" ht="15.75" customHeight="1" x14ac:dyDescent="0.55000000000000004">
      <c r="A430" s="141"/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</row>
    <row r="431" spans="1:26" ht="15.75" customHeight="1" x14ac:dyDescent="0.55000000000000004">
      <c r="A431" s="141"/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</row>
    <row r="432" spans="1:26" ht="15.75" customHeight="1" x14ac:dyDescent="0.55000000000000004">
      <c r="A432" s="141"/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</row>
    <row r="433" spans="1:26" ht="15.75" customHeight="1" x14ac:dyDescent="0.55000000000000004">
      <c r="A433" s="141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</row>
    <row r="434" spans="1:26" ht="15.75" customHeight="1" x14ac:dyDescent="0.55000000000000004">
      <c r="A434" s="141"/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</row>
    <row r="435" spans="1:26" ht="15.75" customHeight="1" x14ac:dyDescent="0.55000000000000004">
      <c r="A435" s="141"/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</row>
    <row r="436" spans="1:26" ht="15.75" customHeight="1" x14ac:dyDescent="0.55000000000000004">
      <c r="A436" s="141"/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</row>
    <row r="437" spans="1:26" ht="15.75" customHeight="1" x14ac:dyDescent="0.55000000000000004">
      <c r="A437" s="141"/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</row>
    <row r="438" spans="1:26" ht="15.75" customHeight="1" x14ac:dyDescent="0.55000000000000004">
      <c r="A438" s="141"/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</row>
    <row r="439" spans="1:26" ht="15.75" customHeight="1" x14ac:dyDescent="0.55000000000000004">
      <c r="A439" s="141"/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</row>
    <row r="440" spans="1:26" ht="15.75" customHeight="1" x14ac:dyDescent="0.55000000000000004">
      <c r="A440" s="141"/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</row>
    <row r="441" spans="1:26" ht="15.75" customHeight="1" x14ac:dyDescent="0.55000000000000004">
      <c r="A441" s="141"/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</row>
    <row r="442" spans="1:26" ht="15.75" customHeight="1" x14ac:dyDescent="0.55000000000000004">
      <c r="A442" s="141"/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</row>
    <row r="443" spans="1:26" ht="15.75" customHeight="1" x14ac:dyDescent="0.55000000000000004">
      <c r="A443" s="141"/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</row>
    <row r="444" spans="1:26" ht="15.75" customHeight="1" x14ac:dyDescent="0.55000000000000004">
      <c r="A444" s="141"/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</row>
    <row r="445" spans="1:26" ht="15.75" customHeight="1" x14ac:dyDescent="0.55000000000000004">
      <c r="A445" s="141"/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</row>
    <row r="446" spans="1:26" ht="15.75" customHeight="1" x14ac:dyDescent="0.55000000000000004">
      <c r="A446" s="141"/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</row>
    <row r="447" spans="1:26" ht="15.75" customHeight="1" x14ac:dyDescent="0.55000000000000004">
      <c r="A447" s="141"/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</row>
    <row r="448" spans="1:26" ht="15.75" customHeight="1" x14ac:dyDescent="0.55000000000000004">
      <c r="A448" s="141"/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</row>
    <row r="449" spans="1:26" ht="15.75" customHeight="1" x14ac:dyDescent="0.55000000000000004">
      <c r="A449" s="141"/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</row>
    <row r="450" spans="1:26" ht="15.75" customHeight="1" x14ac:dyDescent="0.55000000000000004">
      <c r="A450" s="141"/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</row>
    <row r="451" spans="1:26" ht="15.75" customHeight="1" x14ac:dyDescent="0.55000000000000004">
      <c r="A451" s="141"/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</row>
    <row r="452" spans="1:26" ht="15.75" customHeight="1" x14ac:dyDescent="0.55000000000000004">
      <c r="A452" s="141"/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</row>
    <row r="453" spans="1:26" ht="15.75" customHeight="1" x14ac:dyDescent="0.55000000000000004">
      <c r="A453" s="141"/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</row>
    <row r="454" spans="1:26" ht="15.75" customHeight="1" x14ac:dyDescent="0.55000000000000004">
      <c r="A454" s="141"/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</row>
    <row r="455" spans="1:26" ht="15.75" customHeight="1" x14ac:dyDescent="0.55000000000000004">
      <c r="A455" s="141"/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</row>
    <row r="456" spans="1:26" ht="15.75" customHeight="1" x14ac:dyDescent="0.55000000000000004">
      <c r="A456" s="141"/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</row>
    <row r="457" spans="1:26" ht="15.75" customHeight="1" x14ac:dyDescent="0.55000000000000004">
      <c r="A457" s="141"/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</row>
    <row r="458" spans="1:26" ht="15.75" customHeight="1" x14ac:dyDescent="0.55000000000000004">
      <c r="A458" s="141"/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</row>
    <row r="459" spans="1:26" ht="15.75" customHeight="1" x14ac:dyDescent="0.55000000000000004">
      <c r="A459" s="141"/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</row>
    <row r="460" spans="1:26" ht="15.75" customHeight="1" x14ac:dyDescent="0.55000000000000004">
      <c r="A460" s="141"/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</row>
    <row r="461" spans="1:26" ht="15.75" customHeight="1" x14ac:dyDescent="0.55000000000000004">
      <c r="A461" s="141"/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</row>
    <row r="462" spans="1:26" ht="15.75" customHeight="1" x14ac:dyDescent="0.55000000000000004">
      <c r="A462" s="141"/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</row>
    <row r="463" spans="1:26" ht="15.75" customHeight="1" x14ac:dyDescent="0.55000000000000004">
      <c r="A463" s="141"/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</row>
    <row r="464" spans="1:26" ht="15.75" customHeight="1" x14ac:dyDescent="0.55000000000000004">
      <c r="A464" s="141"/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</row>
    <row r="465" spans="1:26" ht="15.75" customHeight="1" x14ac:dyDescent="0.55000000000000004">
      <c r="A465" s="141"/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</row>
    <row r="466" spans="1:26" ht="15.75" customHeight="1" x14ac:dyDescent="0.55000000000000004">
      <c r="A466" s="141"/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</row>
    <row r="467" spans="1:26" ht="15.75" customHeight="1" x14ac:dyDescent="0.55000000000000004">
      <c r="A467" s="141"/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</row>
    <row r="468" spans="1:26" ht="15.75" customHeight="1" x14ac:dyDescent="0.55000000000000004">
      <c r="A468" s="141"/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</row>
    <row r="469" spans="1:26" ht="15.75" customHeight="1" x14ac:dyDescent="0.55000000000000004">
      <c r="A469" s="141"/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</row>
    <row r="470" spans="1:26" ht="15.75" customHeight="1" x14ac:dyDescent="0.55000000000000004">
      <c r="A470" s="141"/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</row>
    <row r="471" spans="1:26" ht="15.75" customHeight="1" x14ac:dyDescent="0.55000000000000004">
      <c r="A471" s="141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</row>
    <row r="472" spans="1:26" ht="15.75" customHeight="1" x14ac:dyDescent="0.55000000000000004">
      <c r="A472" s="141"/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</row>
    <row r="473" spans="1:26" ht="15.75" customHeight="1" x14ac:dyDescent="0.55000000000000004">
      <c r="A473" s="141"/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</row>
    <row r="474" spans="1:26" ht="15.75" customHeight="1" x14ac:dyDescent="0.55000000000000004">
      <c r="A474" s="141"/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</row>
    <row r="475" spans="1:26" ht="15.75" customHeight="1" x14ac:dyDescent="0.55000000000000004">
      <c r="A475" s="141"/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</row>
    <row r="476" spans="1:26" ht="15.75" customHeight="1" x14ac:dyDescent="0.55000000000000004">
      <c r="A476" s="141"/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</row>
    <row r="477" spans="1:26" ht="15.75" customHeight="1" x14ac:dyDescent="0.55000000000000004">
      <c r="A477" s="141"/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</row>
    <row r="478" spans="1:26" ht="15.75" customHeight="1" x14ac:dyDescent="0.55000000000000004">
      <c r="A478" s="141"/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</row>
    <row r="479" spans="1:26" ht="15.75" customHeight="1" x14ac:dyDescent="0.55000000000000004">
      <c r="A479" s="141"/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</row>
    <row r="480" spans="1:26" ht="15.75" customHeight="1" x14ac:dyDescent="0.55000000000000004">
      <c r="A480" s="141"/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</row>
    <row r="481" spans="1:26" ht="15.75" customHeight="1" x14ac:dyDescent="0.55000000000000004">
      <c r="A481" s="141"/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</row>
    <row r="482" spans="1:26" ht="15.75" customHeight="1" x14ac:dyDescent="0.55000000000000004">
      <c r="A482" s="141"/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</row>
    <row r="483" spans="1:26" ht="15.75" customHeight="1" x14ac:dyDescent="0.55000000000000004">
      <c r="A483" s="141"/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</row>
    <row r="484" spans="1:26" ht="15.75" customHeight="1" x14ac:dyDescent="0.55000000000000004">
      <c r="A484" s="141"/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</row>
    <row r="485" spans="1:26" ht="15.75" customHeight="1" x14ac:dyDescent="0.55000000000000004">
      <c r="A485" s="141"/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</row>
    <row r="486" spans="1:26" ht="15.75" customHeight="1" x14ac:dyDescent="0.55000000000000004">
      <c r="A486" s="141"/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</row>
    <row r="487" spans="1:26" ht="15.75" customHeight="1" x14ac:dyDescent="0.55000000000000004">
      <c r="A487" s="141"/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</row>
    <row r="488" spans="1:26" ht="15.75" customHeight="1" x14ac:dyDescent="0.55000000000000004">
      <c r="A488" s="141"/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</row>
    <row r="489" spans="1:26" ht="15.75" customHeight="1" x14ac:dyDescent="0.55000000000000004">
      <c r="A489" s="141"/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</row>
    <row r="490" spans="1:26" ht="15.75" customHeight="1" x14ac:dyDescent="0.55000000000000004">
      <c r="A490" s="141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</row>
    <row r="491" spans="1:26" ht="15.75" customHeight="1" x14ac:dyDescent="0.55000000000000004">
      <c r="A491" s="141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</row>
    <row r="492" spans="1:26" ht="15.75" customHeight="1" x14ac:dyDescent="0.55000000000000004">
      <c r="A492" s="141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</row>
    <row r="493" spans="1:26" ht="15.75" customHeight="1" x14ac:dyDescent="0.55000000000000004">
      <c r="A493" s="141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</row>
    <row r="494" spans="1:26" ht="15.75" customHeight="1" x14ac:dyDescent="0.55000000000000004">
      <c r="A494" s="141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</row>
    <row r="495" spans="1:26" ht="15.75" customHeight="1" x14ac:dyDescent="0.55000000000000004">
      <c r="A495" s="141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</row>
    <row r="496" spans="1:26" ht="15.75" customHeight="1" x14ac:dyDescent="0.55000000000000004">
      <c r="A496" s="141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</row>
    <row r="497" spans="1:26" ht="15.75" customHeight="1" x14ac:dyDescent="0.55000000000000004">
      <c r="A497" s="141"/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</row>
    <row r="498" spans="1:26" ht="15.75" customHeight="1" x14ac:dyDescent="0.55000000000000004">
      <c r="A498" s="141"/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</row>
    <row r="499" spans="1:26" ht="15.75" customHeight="1" x14ac:dyDescent="0.55000000000000004">
      <c r="A499" s="141"/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</row>
    <row r="500" spans="1:26" ht="15.75" customHeight="1" x14ac:dyDescent="0.55000000000000004">
      <c r="A500" s="141"/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</row>
    <row r="501" spans="1:26" ht="15.75" customHeight="1" x14ac:dyDescent="0.55000000000000004">
      <c r="A501" s="141"/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</row>
    <row r="502" spans="1:26" ht="15.75" customHeight="1" x14ac:dyDescent="0.55000000000000004">
      <c r="A502" s="141"/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</row>
    <row r="503" spans="1:26" ht="15.75" customHeight="1" x14ac:dyDescent="0.55000000000000004">
      <c r="A503" s="141"/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</row>
    <row r="504" spans="1:26" ht="15.75" customHeight="1" x14ac:dyDescent="0.55000000000000004">
      <c r="A504" s="141"/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</row>
    <row r="505" spans="1:26" ht="15.75" customHeight="1" x14ac:dyDescent="0.55000000000000004">
      <c r="A505" s="141"/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</row>
    <row r="506" spans="1:26" ht="15.75" customHeight="1" x14ac:dyDescent="0.55000000000000004">
      <c r="A506" s="141"/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</row>
    <row r="507" spans="1:26" ht="15.75" customHeight="1" x14ac:dyDescent="0.55000000000000004">
      <c r="A507" s="141"/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</row>
    <row r="508" spans="1:26" ht="15.75" customHeight="1" x14ac:dyDescent="0.55000000000000004">
      <c r="A508" s="141"/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</row>
    <row r="509" spans="1:26" ht="15.75" customHeight="1" x14ac:dyDescent="0.55000000000000004">
      <c r="A509" s="141"/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</row>
    <row r="510" spans="1:26" ht="15.75" customHeight="1" x14ac:dyDescent="0.55000000000000004">
      <c r="A510" s="141"/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</row>
    <row r="511" spans="1:26" ht="15.75" customHeight="1" x14ac:dyDescent="0.55000000000000004">
      <c r="A511" s="141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</row>
    <row r="512" spans="1:26" ht="15.75" customHeight="1" x14ac:dyDescent="0.55000000000000004">
      <c r="A512" s="141"/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</row>
    <row r="513" spans="1:26" ht="15.75" customHeight="1" x14ac:dyDescent="0.55000000000000004">
      <c r="A513" s="141"/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</row>
    <row r="514" spans="1:26" ht="15.75" customHeight="1" x14ac:dyDescent="0.55000000000000004">
      <c r="A514" s="141"/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</row>
    <row r="515" spans="1:26" ht="15.75" customHeight="1" x14ac:dyDescent="0.55000000000000004">
      <c r="A515" s="141"/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</row>
    <row r="516" spans="1:26" ht="15.75" customHeight="1" x14ac:dyDescent="0.55000000000000004">
      <c r="A516" s="141"/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</row>
    <row r="517" spans="1:26" ht="15.75" customHeight="1" x14ac:dyDescent="0.55000000000000004">
      <c r="A517" s="141"/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</row>
    <row r="518" spans="1:26" ht="15.75" customHeight="1" x14ac:dyDescent="0.55000000000000004">
      <c r="A518" s="141"/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</row>
    <row r="519" spans="1:26" ht="15.75" customHeight="1" x14ac:dyDescent="0.55000000000000004">
      <c r="A519" s="141"/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</row>
    <row r="520" spans="1:26" ht="15.75" customHeight="1" x14ac:dyDescent="0.55000000000000004">
      <c r="A520" s="141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</row>
    <row r="521" spans="1:26" ht="15.75" customHeight="1" x14ac:dyDescent="0.55000000000000004">
      <c r="A521" s="141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</row>
    <row r="522" spans="1:26" ht="15.75" customHeight="1" x14ac:dyDescent="0.55000000000000004">
      <c r="A522" s="141"/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</row>
    <row r="523" spans="1:26" ht="15.75" customHeight="1" x14ac:dyDescent="0.55000000000000004">
      <c r="A523" s="141"/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</row>
    <row r="524" spans="1:26" ht="15.75" customHeight="1" x14ac:dyDescent="0.55000000000000004">
      <c r="A524" s="141"/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</row>
    <row r="525" spans="1:26" ht="15.75" customHeight="1" x14ac:dyDescent="0.55000000000000004">
      <c r="A525" s="141"/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</row>
    <row r="526" spans="1:26" ht="15.75" customHeight="1" x14ac:dyDescent="0.55000000000000004">
      <c r="A526" s="141"/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</row>
    <row r="527" spans="1:26" ht="15.75" customHeight="1" x14ac:dyDescent="0.55000000000000004">
      <c r="A527" s="141"/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</row>
    <row r="528" spans="1:26" ht="15.75" customHeight="1" x14ac:dyDescent="0.55000000000000004">
      <c r="A528" s="141"/>
      <c r="B528" s="141"/>
      <c r="C528" s="141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</row>
    <row r="529" spans="1:26" ht="15.75" customHeight="1" x14ac:dyDescent="0.55000000000000004">
      <c r="A529" s="141"/>
      <c r="B529" s="141"/>
      <c r="C529" s="141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</row>
    <row r="530" spans="1:26" ht="15.75" customHeight="1" x14ac:dyDescent="0.55000000000000004">
      <c r="A530" s="141"/>
      <c r="B530" s="141"/>
      <c r="C530" s="141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</row>
    <row r="531" spans="1:26" ht="15.75" customHeight="1" x14ac:dyDescent="0.55000000000000004">
      <c r="A531" s="141"/>
      <c r="B531" s="141"/>
      <c r="C531" s="141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</row>
    <row r="532" spans="1:26" ht="15.75" customHeight="1" x14ac:dyDescent="0.55000000000000004">
      <c r="A532" s="141"/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</row>
    <row r="533" spans="1:26" ht="15.75" customHeight="1" x14ac:dyDescent="0.55000000000000004">
      <c r="A533" s="141"/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</row>
    <row r="534" spans="1:26" ht="15.75" customHeight="1" x14ac:dyDescent="0.55000000000000004">
      <c r="A534" s="141"/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</row>
    <row r="535" spans="1:26" ht="15.75" customHeight="1" x14ac:dyDescent="0.55000000000000004">
      <c r="A535" s="141"/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</row>
    <row r="536" spans="1:26" ht="15.75" customHeight="1" x14ac:dyDescent="0.55000000000000004">
      <c r="A536" s="141"/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</row>
    <row r="537" spans="1:26" ht="15.75" customHeight="1" x14ac:dyDescent="0.55000000000000004">
      <c r="A537" s="141"/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</row>
    <row r="538" spans="1:26" ht="15.75" customHeight="1" x14ac:dyDescent="0.55000000000000004">
      <c r="A538" s="141"/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</row>
    <row r="539" spans="1:26" ht="15.75" customHeight="1" x14ac:dyDescent="0.55000000000000004">
      <c r="A539" s="141"/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</row>
    <row r="540" spans="1:26" ht="15.75" customHeight="1" x14ac:dyDescent="0.55000000000000004">
      <c r="A540" s="141"/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</row>
    <row r="541" spans="1:26" ht="15.75" customHeight="1" x14ac:dyDescent="0.55000000000000004">
      <c r="A541" s="141"/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</row>
    <row r="542" spans="1:26" ht="15.75" customHeight="1" x14ac:dyDescent="0.55000000000000004">
      <c r="A542" s="141"/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</row>
    <row r="543" spans="1:26" ht="15.75" customHeight="1" x14ac:dyDescent="0.55000000000000004">
      <c r="A543" s="141"/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</row>
    <row r="544" spans="1:26" ht="15.75" customHeight="1" x14ac:dyDescent="0.55000000000000004">
      <c r="A544" s="141"/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</row>
    <row r="545" spans="1:26" ht="15.75" customHeight="1" x14ac:dyDescent="0.55000000000000004">
      <c r="A545" s="141"/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</row>
    <row r="546" spans="1:26" ht="15.75" customHeight="1" x14ac:dyDescent="0.55000000000000004">
      <c r="A546" s="141"/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</row>
    <row r="547" spans="1:26" ht="15.75" customHeight="1" x14ac:dyDescent="0.55000000000000004">
      <c r="A547" s="141"/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</row>
    <row r="548" spans="1:26" ht="15.75" customHeight="1" x14ac:dyDescent="0.55000000000000004">
      <c r="A548" s="141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</row>
    <row r="549" spans="1:26" ht="15.75" customHeight="1" x14ac:dyDescent="0.55000000000000004">
      <c r="A549" s="141"/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</row>
    <row r="550" spans="1:26" ht="15.75" customHeight="1" x14ac:dyDescent="0.55000000000000004">
      <c r="A550" s="141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</row>
    <row r="551" spans="1:26" ht="15.75" customHeight="1" x14ac:dyDescent="0.55000000000000004">
      <c r="A551" s="141"/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</row>
    <row r="552" spans="1:26" ht="15.75" customHeight="1" x14ac:dyDescent="0.55000000000000004">
      <c r="A552" s="141"/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</row>
    <row r="553" spans="1:26" ht="15.75" customHeight="1" x14ac:dyDescent="0.55000000000000004">
      <c r="A553" s="141"/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</row>
    <row r="554" spans="1:26" ht="15.75" customHeight="1" x14ac:dyDescent="0.55000000000000004">
      <c r="A554" s="141"/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</row>
    <row r="555" spans="1:26" ht="15.75" customHeight="1" x14ac:dyDescent="0.55000000000000004">
      <c r="A555" s="141"/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</row>
    <row r="556" spans="1:26" ht="15.75" customHeight="1" x14ac:dyDescent="0.55000000000000004">
      <c r="A556" s="141"/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</row>
    <row r="557" spans="1:26" ht="15.75" customHeight="1" x14ac:dyDescent="0.55000000000000004">
      <c r="A557" s="141"/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</row>
    <row r="558" spans="1:26" ht="15.75" customHeight="1" x14ac:dyDescent="0.55000000000000004">
      <c r="A558" s="141"/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</row>
    <row r="559" spans="1:26" ht="15.75" customHeight="1" x14ac:dyDescent="0.55000000000000004">
      <c r="A559" s="141"/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</row>
    <row r="560" spans="1:26" ht="15.75" customHeight="1" x14ac:dyDescent="0.55000000000000004">
      <c r="A560" s="141"/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</row>
    <row r="561" spans="1:26" ht="15.75" customHeight="1" x14ac:dyDescent="0.55000000000000004">
      <c r="A561" s="141"/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</row>
    <row r="562" spans="1:26" ht="15.75" customHeight="1" x14ac:dyDescent="0.55000000000000004">
      <c r="A562" s="141"/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</row>
    <row r="563" spans="1:26" ht="15.75" customHeight="1" x14ac:dyDescent="0.55000000000000004">
      <c r="A563" s="141"/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</row>
    <row r="564" spans="1:26" ht="15.75" customHeight="1" x14ac:dyDescent="0.55000000000000004">
      <c r="A564" s="141"/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</row>
    <row r="565" spans="1:26" ht="15.75" customHeight="1" x14ac:dyDescent="0.55000000000000004">
      <c r="A565" s="141"/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</row>
    <row r="566" spans="1:26" ht="15.75" customHeight="1" x14ac:dyDescent="0.55000000000000004">
      <c r="A566" s="141"/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</row>
    <row r="567" spans="1:26" ht="15.75" customHeight="1" x14ac:dyDescent="0.55000000000000004">
      <c r="A567" s="141"/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</row>
    <row r="568" spans="1:26" ht="15.75" customHeight="1" x14ac:dyDescent="0.55000000000000004">
      <c r="A568" s="141"/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</row>
    <row r="569" spans="1:26" ht="15.75" customHeight="1" x14ac:dyDescent="0.55000000000000004">
      <c r="A569" s="141"/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</row>
    <row r="570" spans="1:26" ht="15.75" customHeight="1" x14ac:dyDescent="0.55000000000000004">
      <c r="A570" s="141"/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</row>
    <row r="571" spans="1:26" ht="15.75" customHeight="1" x14ac:dyDescent="0.55000000000000004">
      <c r="A571" s="141"/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</row>
    <row r="572" spans="1:26" ht="15.75" customHeight="1" x14ac:dyDescent="0.55000000000000004">
      <c r="A572" s="141"/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</row>
    <row r="573" spans="1:26" ht="15.75" customHeight="1" x14ac:dyDescent="0.55000000000000004">
      <c r="A573" s="141"/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</row>
    <row r="574" spans="1:26" ht="15.75" customHeight="1" x14ac:dyDescent="0.55000000000000004">
      <c r="A574" s="141"/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</row>
    <row r="575" spans="1:26" ht="15.75" customHeight="1" x14ac:dyDescent="0.55000000000000004">
      <c r="A575" s="141"/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</row>
    <row r="576" spans="1:26" ht="15.75" customHeight="1" x14ac:dyDescent="0.55000000000000004">
      <c r="A576" s="141"/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</row>
    <row r="577" spans="1:26" ht="15.75" customHeight="1" x14ac:dyDescent="0.55000000000000004">
      <c r="A577" s="141"/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</row>
    <row r="578" spans="1:26" ht="15.75" customHeight="1" x14ac:dyDescent="0.55000000000000004">
      <c r="A578" s="141"/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</row>
    <row r="579" spans="1:26" ht="15.75" customHeight="1" x14ac:dyDescent="0.55000000000000004">
      <c r="A579" s="141"/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</row>
    <row r="580" spans="1:26" ht="15.75" customHeight="1" x14ac:dyDescent="0.55000000000000004">
      <c r="A580" s="141"/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</row>
    <row r="581" spans="1:26" ht="15.75" customHeight="1" x14ac:dyDescent="0.55000000000000004">
      <c r="A581" s="141"/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</row>
    <row r="582" spans="1:26" ht="15.75" customHeight="1" x14ac:dyDescent="0.55000000000000004">
      <c r="A582" s="141"/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</row>
    <row r="583" spans="1:26" ht="15.75" customHeight="1" x14ac:dyDescent="0.55000000000000004">
      <c r="A583" s="141"/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</row>
    <row r="584" spans="1:26" ht="15.75" customHeight="1" x14ac:dyDescent="0.55000000000000004">
      <c r="A584" s="141"/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</row>
    <row r="585" spans="1:26" ht="15.75" customHeight="1" x14ac:dyDescent="0.55000000000000004">
      <c r="A585" s="141"/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</row>
    <row r="586" spans="1:26" ht="15.75" customHeight="1" x14ac:dyDescent="0.55000000000000004">
      <c r="A586" s="141"/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</row>
    <row r="587" spans="1:26" ht="15.75" customHeight="1" x14ac:dyDescent="0.55000000000000004">
      <c r="A587" s="141"/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</row>
    <row r="588" spans="1:26" ht="15.75" customHeight="1" x14ac:dyDescent="0.55000000000000004">
      <c r="A588" s="141"/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</row>
    <row r="589" spans="1:26" ht="15.75" customHeight="1" x14ac:dyDescent="0.55000000000000004">
      <c r="A589" s="141"/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</row>
    <row r="590" spans="1:26" ht="15.75" customHeight="1" x14ac:dyDescent="0.55000000000000004">
      <c r="A590" s="141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</row>
    <row r="591" spans="1:26" ht="15.75" customHeight="1" x14ac:dyDescent="0.55000000000000004">
      <c r="A591" s="141"/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</row>
    <row r="592" spans="1:26" ht="15.75" customHeight="1" x14ac:dyDescent="0.55000000000000004">
      <c r="A592" s="141"/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</row>
    <row r="593" spans="1:26" ht="15.75" customHeight="1" x14ac:dyDescent="0.55000000000000004">
      <c r="A593" s="141"/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</row>
    <row r="594" spans="1:26" ht="15.75" customHeight="1" x14ac:dyDescent="0.55000000000000004">
      <c r="A594" s="141"/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</row>
    <row r="595" spans="1:26" ht="15.75" customHeight="1" x14ac:dyDescent="0.55000000000000004">
      <c r="A595" s="141"/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</row>
    <row r="596" spans="1:26" ht="15.75" customHeight="1" x14ac:dyDescent="0.55000000000000004">
      <c r="A596" s="141"/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</row>
    <row r="597" spans="1:26" ht="15.75" customHeight="1" x14ac:dyDescent="0.55000000000000004">
      <c r="A597" s="141"/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</row>
    <row r="598" spans="1:26" ht="15.75" customHeight="1" x14ac:dyDescent="0.55000000000000004">
      <c r="A598" s="141"/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</row>
    <row r="599" spans="1:26" ht="15.75" customHeight="1" x14ac:dyDescent="0.55000000000000004">
      <c r="A599" s="141"/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</row>
    <row r="600" spans="1:26" ht="15.75" customHeight="1" x14ac:dyDescent="0.55000000000000004">
      <c r="A600" s="141"/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</row>
    <row r="601" spans="1:26" ht="15.75" customHeight="1" x14ac:dyDescent="0.55000000000000004">
      <c r="A601" s="141"/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</row>
    <row r="602" spans="1:26" ht="15.75" customHeight="1" x14ac:dyDescent="0.55000000000000004">
      <c r="A602" s="141"/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</row>
    <row r="603" spans="1:26" ht="15.75" customHeight="1" x14ac:dyDescent="0.55000000000000004">
      <c r="A603" s="141"/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</row>
    <row r="604" spans="1:26" ht="15.75" customHeight="1" x14ac:dyDescent="0.55000000000000004">
      <c r="A604" s="141"/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</row>
    <row r="605" spans="1:26" ht="15.75" customHeight="1" x14ac:dyDescent="0.55000000000000004">
      <c r="A605" s="141"/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</row>
    <row r="606" spans="1:26" ht="15.75" customHeight="1" x14ac:dyDescent="0.55000000000000004">
      <c r="A606" s="141"/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</row>
    <row r="607" spans="1:26" ht="15.75" customHeight="1" x14ac:dyDescent="0.55000000000000004">
      <c r="A607" s="141"/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</row>
    <row r="608" spans="1:26" ht="15.75" customHeight="1" x14ac:dyDescent="0.55000000000000004">
      <c r="A608" s="141"/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</row>
    <row r="609" spans="1:26" ht="15.75" customHeight="1" x14ac:dyDescent="0.55000000000000004">
      <c r="A609" s="141"/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</row>
    <row r="610" spans="1:26" ht="15.75" customHeight="1" x14ac:dyDescent="0.55000000000000004">
      <c r="A610" s="141"/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</row>
    <row r="611" spans="1:26" ht="15.75" customHeight="1" x14ac:dyDescent="0.55000000000000004">
      <c r="A611" s="141"/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</row>
    <row r="612" spans="1:26" ht="15.75" customHeight="1" x14ac:dyDescent="0.55000000000000004">
      <c r="A612" s="141"/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</row>
    <row r="613" spans="1:26" ht="15.75" customHeight="1" x14ac:dyDescent="0.55000000000000004">
      <c r="A613" s="141"/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</row>
    <row r="614" spans="1:26" ht="15.75" customHeight="1" x14ac:dyDescent="0.55000000000000004">
      <c r="A614" s="141"/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</row>
    <row r="615" spans="1:26" ht="15.75" customHeight="1" x14ac:dyDescent="0.55000000000000004">
      <c r="A615" s="141"/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</row>
    <row r="616" spans="1:26" ht="15.75" customHeight="1" x14ac:dyDescent="0.55000000000000004">
      <c r="A616" s="141"/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</row>
    <row r="617" spans="1:26" ht="15.75" customHeight="1" x14ac:dyDescent="0.55000000000000004">
      <c r="A617" s="141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</row>
    <row r="618" spans="1:26" ht="15.75" customHeight="1" x14ac:dyDescent="0.55000000000000004">
      <c r="A618" s="141"/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</row>
    <row r="619" spans="1:26" ht="15.75" customHeight="1" x14ac:dyDescent="0.55000000000000004">
      <c r="A619" s="141"/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</row>
    <row r="620" spans="1:26" ht="15.75" customHeight="1" x14ac:dyDescent="0.55000000000000004">
      <c r="A620" s="141"/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</row>
    <row r="621" spans="1:26" ht="15.75" customHeight="1" x14ac:dyDescent="0.55000000000000004">
      <c r="A621" s="141"/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</row>
    <row r="622" spans="1:26" ht="15.75" customHeight="1" x14ac:dyDescent="0.55000000000000004">
      <c r="A622" s="141"/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</row>
    <row r="623" spans="1:26" ht="15.75" customHeight="1" x14ac:dyDescent="0.55000000000000004">
      <c r="A623" s="141"/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</row>
    <row r="624" spans="1:26" ht="15.75" customHeight="1" x14ac:dyDescent="0.55000000000000004">
      <c r="A624" s="141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</row>
    <row r="625" spans="1:26" ht="15.75" customHeight="1" x14ac:dyDescent="0.55000000000000004">
      <c r="A625" s="141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</row>
    <row r="626" spans="1:26" ht="15.75" customHeight="1" x14ac:dyDescent="0.55000000000000004">
      <c r="A626" s="141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</row>
    <row r="627" spans="1:26" ht="15.75" customHeight="1" x14ac:dyDescent="0.55000000000000004">
      <c r="A627" s="141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</row>
    <row r="628" spans="1:26" ht="15.75" customHeight="1" x14ac:dyDescent="0.55000000000000004">
      <c r="A628" s="141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</row>
    <row r="629" spans="1:26" ht="15.75" customHeight="1" x14ac:dyDescent="0.55000000000000004">
      <c r="A629" s="141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</row>
    <row r="630" spans="1:26" ht="15.75" customHeight="1" x14ac:dyDescent="0.55000000000000004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</row>
    <row r="631" spans="1:26" ht="15.75" customHeight="1" x14ac:dyDescent="0.55000000000000004">
      <c r="A631" s="141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</row>
    <row r="632" spans="1:26" ht="15.75" customHeight="1" x14ac:dyDescent="0.55000000000000004">
      <c r="A632" s="141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</row>
    <row r="633" spans="1:26" ht="15.75" customHeight="1" x14ac:dyDescent="0.55000000000000004">
      <c r="A633" s="141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</row>
    <row r="634" spans="1:26" ht="15.75" customHeight="1" x14ac:dyDescent="0.55000000000000004">
      <c r="A634" s="141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</row>
    <row r="635" spans="1:26" ht="15.75" customHeight="1" x14ac:dyDescent="0.55000000000000004">
      <c r="A635" s="141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</row>
    <row r="636" spans="1:26" ht="15.75" customHeight="1" x14ac:dyDescent="0.55000000000000004">
      <c r="A636" s="141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</row>
    <row r="637" spans="1:26" ht="15.75" customHeight="1" x14ac:dyDescent="0.55000000000000004">
      <c r="A637" s="141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</row>
    <row r="638" spans="1:26" ht="15.75" customHeight="1" x14ac:dyDescent="0.55000000000000004">
      <c r="A638" s="141"/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</row>
    <row r="639" spans="1:26" ht="15.75" customHeight="1" x14ac:dyDescent="0.55000000000000004">
      <c r="A639" s="141"/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</row>
    <row r="640" spans="1:26" ht="15.75" customHeight="1" x14ac:dyDescent="0.55000000000000004">
      <c r="A640" s="141"/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</row>
    <row r="641" spans="1:26" ht="15.75" customHeight="1" x14ac:dyDescent="0.55000000000000004">
      <c r="A641" s="141"/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</row>
    <row r="642" spans="1:26" ht="15.75" customHeight="1" x14ac:dyDescent="0.55000000000000004">
      <c r="A642" s="141"/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</row>
    <row r="643" spans="1:26" ht="15.75" customHeight="1" x14ac:dyDescent="0.55000000000000004">
      <c r="A643" s="141"/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</row>
    <row r="644" spans="1:26" ht="15.75" customHeight="1" x14ac:dyDescent="0.55000000000000004">
      <c r="A644" s="141"/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</row>
    <row r="645" spans="1:26" ht="15.75" customHeight="1" x14ac:dyDescent="0.55000000000000004">
      <c r="A645" s="141"/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</row>
    <row r="646" spans="1:26" ht="15.75" customHeight="1" x14ac:dyDescent="0.55000000000000004">
      <c r="A646" s="141"/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</row>
    <row r="647" spans="1:26" ht="15.75" customHeight="1" x14ac:dyDescent="0.55000000000000004">
      <c r="A647" s="141"/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</row>
    <row r="648" spans="1:26" ht="15.75" customHeight="1" x14ac:dyDescent="0.55000000000000004">
      <c r="A648" s="141"/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</row>
    <row r="649" spans="1:26" ht="15.75" customHeight="1" x14ac:dyDescent="0.55000000000000004">
      <c r="A649" s="141"/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</row>
    <row r="650" spans="1:26" ht="15.75" customHeight="1" x14ac:dyDescent="0.55000000000000004">
      <c r="A650" s="141"/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</row>
    <row r="651" spans="1:26" ht="15.75" customHeight="1" x14ac:dyDescent="0.55000000000000004">
      <c r="A651" s="141"/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</row>
    <row r="652" spans="1:26" ht="15.75" customHeight="1" x14ac:dyDescent="0.55000000000000004">
      <c r="A652" s="141"/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</row>
    <row r="653" spans="1:26" ht="15.75" customHeight="1" x14ac:dyDescent="0.55000000000000004">
      <c r="A653" s="141"/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</row>
    <row r="654" spans="1:26" ht="15.75" customHeight="1" x14ac:dyDescent="0.55000000000000004">
      <c r="A654" s="141"/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</row>
    <row r="655" spans="1:26" ht="15.75" customHeight="1" x14ac:dyDescent="0.55000000000000004">
      <c r="A655" s="141"/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</row>
    <row r="656" spans="1:26" ht="15.75" customHeight="1" x14ac:dyDescent="0.55000000000000004">
      <c r="A656" s="141"/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</row>
    <row r="657" spans="1:26" ht="15.75" customHeight="1" x14ac:dyDescent="0.55000000000000004">
      <c r="A657" s="141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</row>
    <row r="658" spans="1:26" ht="15.75" customHeight="1" x14ac:dyDescent="0.55000000000000004">
      <c r="A658" s="141"/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</row>
    <row r="659" spans="1:26" ht="15.75" customHeight="1" x14ac:dyDescent="0.55000000000000004">
      <c r="A659" s="141"/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</row>
    <row r="660" spans="1:26" ht="15.75" customHeight="1" x14ac:dyDescent="0.55000000000000004">
      <c r="A660" s="141"/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</row>
    <row r="661" spans="1:26" ht="15.75" customHeight="1" x14ac:dyDescent="0.55000000000000004">
      <c r="A661" s="141"/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</row>
    <row r="662" spans="1:26" ht="15.75" customHeight="1" x14ac:dyDescent="0.55000000000000004">
      <c r="A662" s="141"/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</row>
    <row r="663" spans="1:26" ht="15.75" customHeight="1" x14ac:dyDescent="0.55000000000000004">
      <c r="A663" s="141"/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</row>
    <row r="664" spans="1:26" ht="15.75" customHeight="1" x14ac:dyDescent="0.55000000000000004">
      <c r="A664" s="141"/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</row>
    <row r="665" spans="1:26" ht="15.75" customHeight="1" x14ac:dyDescent="0.55000000000000004">
      <c r="A665" s="141"/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</row>
    <row r="666" spans="1:26" ht="15.75" customHeight="1" x14ac:dyDescent="0.55000000000000004">
      <c r="A666" s="141"/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</row>
    <row r="667" spans="1:26" ht="15.75" customHeight="1" x14ac:dyDescent="0.55000000000000004">
      <c r="A667" s="141"/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</row>
    <row r="668" spans="1:26" ht="15.75" customHeight="1" x14ac:dyDescent="0.55000000000000004">
      <c r="A668" s="141"/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</row>
    <row r="669" spans="1:26" ht="15.75" customHeight="1" x14ac:dyDescent="0.55000000000000004">
      <c r="A669" s="141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</row>
    <row r="670" spans="1:26" ht="15.75" customHeight="1" x14ac:dyDescent="0.55000000000000004">
      <c r="A670" s="141"/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</row>
    <row r="671" spans="1:26" ht="15.75" customHeight="1" x14ac:dyDescent="0.55000000000000004">
      <c r="A671" s="141"/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</row>
    <row r="672" spans="1:26" ht="15.75" customHeight="1" x14ac:dyDescent="0.55000000000000004">
      <c r="A672" s="141"/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</row>
    <row r="673" spans="1:26" ht="15.75" customHeight="1" x14ac:dyDescent="0.55000000000000004">
      <c r="A673" s="141"/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</row>
    <row r="674" spans="1:26" ht="15.75" customHeight="1" x14ac:dyDescent="0.55000000000000004">
      <c r="A674" s="141"/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</row>
    <row r="675" spans="1:26" ht="15.75" customHeight="1" x14ac:dyDescent="0.55000000000000004">
      <c r="A675" s="141"/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</row>
    <row r="676" spans="1:26" ht="15.75" customHeight="1" x14ac:dyDescent="0.55000000000000004">
      <c r="A676" s="141"/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</row>
    <row r="677" spans="1:26" ht="15.75" customHeight="1" x14ac:dyDescent="0.55000000000000004">
      <c r="A677" s="141"/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</row>
    <row r="678" spans="1:26" ht="15.75" customHeight="1" x14ac:dyDescent="0.55000000000000004">
      <c r="A678" s="141"/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</row>
    <row r="679" spans="1:26" ht="15.75" customHeight="1" x14ac:dyDescent="0.55000000000000004">
      <c r="A679" s="141"/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</row>
    <row r="680" spans="1:26" ht="15.75" customHeight="1" x14ac:dyDescent="0.55000000000000004">
      <c r="A680" s="141"/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</row>
    <row r="681" spans="1:26" ht="15.75" customHeight="1" x14ac:dyDescent="0.55000000000000004">
      <c r="A681" s="141"/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</row>
    <row r="682" spans="1:26" ht="15.75" customHeight="1" x14ac:dyDescent="0.55000000000000004">
      <c r="A682" s="141"/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</row>
    <row r="683" spans="1:26" ht="15.75" customHeight="1" x14ac:dyDescent="0.55000000000000004">
      <c r="A683" s="141"/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</row>
    <row r="684" spans="1:26" ht="15.75" customHeight="1" x14ac:dyDescent="0.55000000000000004">
      <c r="A684" s="141"/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</row>
    <row r="685" spans="1:26" ht="15.75" customHeight="1" x14ac:dyDescent="0.55000000000000004">
      <c r="A685" s="141"/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</row>
    <row r="686" spans="1:26" ht="15.75" customHeight="1" x14ac:dyDescent="0.55000000000000004">
      <c r="A686" s="141"/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</row>
    <row r="687" spans="1:26" ht="15.75" customHeight="1" x14ac:dyDescent="0.55000000000000004">
      <c r="A687" s="141"/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</row>
    <row r="688" spans="1:26" ht="15.75" customHeight="1" x14ac:dyDescent="0.55000000000000004">
      <c r="A688" s="141"/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</row>
    <row r="689" spans="1:26" ht="15.75" customHeight="1" x14ac:dyDescent="0.55000000000000004">
      <c r="A689" s="141"/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</row>
    <row r="690" spans="1:26" ht="15.75" customHeight="1" x14ac:dyDescent="0.55000000000000004">
      <c r="A690" s="141"/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</row>
    <row r="691" spans="1:26" ht="15.75" customHeight="1" x14ac:dyDescent="0.55000000000000004">
      <c r="A691" s="141"/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</row>
    <row r="692" spans="1:26" ht="15.75" customHeight="1" x14ac:dyDescent="0.55000000000000004">
      <c r="A692" s="141"/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</row>
    <row r="693" spans="1:26" ht="15.75" customHeight="1" x14ac:dyDescent="0.55000000000000004">
      <c r="A693" s="141"/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</row>
    <row r="694" spans="1:26" ht="15.75" customHeight="1" x14ac:dyDescent="0.55000000000000004">
      <c r="A694" s="141"/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</row>
    <row r="695" spans="1:26" ht="15.75" customHeight="1" x14ac:dyDescent="0.55000000000000004">
      <c r="A695" s="141"/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</row>
    <row r="696" spans="1:26" ht="15.75" customHeight="1" x14ac:dyDescent="0.55000000000000004">
      <c r="A696" s="141"/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</row>
    <row r="697" spans="1:26" ht="15.75" customHeight="1" x14ac:dyDescent="0.55000000000000004">
      <c r="A697" s="141"/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</row>
    <row r="698" spans="1:26" ht="15.75" customHeight="1" x14ac:dyDescent="0.55000000000000004">
      <c r="A698" s="141"/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</row>
    <row r="699" spans="1:26" ht="15.75" customHeight="1" x14ac:dyDescent="0.55000000000000004">
      <c r="A699" s="141"/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</row>
    <row r="700" spans="1:26" ht="15.75" customHeight="1" x14ac:dyDescent="0.55000000000000004">
      <c r="A700" s="141"/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</row>
    <row r="701" spans="1:26" ht="15.75" customHeight="1" x14ac:dyDescent="0.55000000000000004">
      <c r="A701" s="141"/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</row>
    <row r="702" spans="1:26" ht="15.75" customHeight="1" x14ac:dyDescent="0.55000000000000004">
      <c r="A702" s="141"/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</row>
    <row r="703" spans="1:26" ht="15.75" customHeight="1" x14ac:dyDescent="0.55000000000000004">
      <c r="A703" s="141"/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</row>
    <row r="704" spans="1:26" ht="15.75" customHeight="1" x14ac:dyDescent="0.55000000000000004">
      <c r="A704" s="141"/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</row>
    <row r="705" spans="1:26" ht="15.75" customHeight="1" x14ac:dyDescent="0.55000000000000004">
      <c r="A705" s="141"/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</row>
    <row r="706" spans="1:26" ht="15.75" customHeight="1" x14ac:dyDescent="0.55000000000000004">
      <c r="A706" s="141"/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</row>
    <row r="707" spans="1:26" ht="15.75" customHeight="1" x14ac:dyDescent="0.55000000000000004">
      <c r="A707" s="141"/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</row>
    <row r="708" spans="1:26" ht="15.75" customHeight="1" x14ac:dyDescent="0.55000000000000004">
      <c r="A708" s="141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</row>
    <row r="709" spans="1:26" ht="15.75" customHeight="1" x14ac:dyDescent="0.55000000000000004">
      <c r="A709" s="141"/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</row>
    <row r="710" spans="1:26" ht="15.75" customHeight="1" x14ac:dyDescent="0.55000000000000004">
      <c r="A710" s="141"/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</row>
    <row r="711" spans="1:26" ht="15.75" customHeight="1" x14ac:dyDescent="0.55000000000000004">
      <c r="A711" s="141"/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</row>
    <row r="712" spans="1:26" ht="15.75" customHeight="1" x14ac:dyDescent="0.55000000000000004">
      <c r="A712" s="141"/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</row>
    <row r="713" spans="1:26" ht="15.75" customHeight="1" x14ac:dyDescent="0.55000000000000004">
      <c r="A713" s="141"/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</row>
    <row r="714" spans="1:26" ht="15.75" customHeight="1" x14ac:dyDescent="0.55000000000000004">
      <c r="A714" s="141"/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</row>
    <row r="715" spans="1:26" ht="15.75" customHeight="1" x14ac:dyDescent="0.55000000000000004">
      <c r="A715" s="141"/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</row>
    <row r="716" spans="1:26" ht="15.75" customHeight="1" x14ac:dyDescent="0.55000000000000004">
      <c r="A716" s="141"/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</row>
    <row r="717" spans="1:26" ht="15.75" customHeight="1" x14ac:dyDescent="0.55000000000000004">
      <c r="A717" s="141"/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</row>
    <row r="718" spans="1:26" ht="15.75" customHeight="1" x14ac:dyDescent="0.55000000000000004">
      <c r="A718" s="141"/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</row>
    <row r="719" spans="1:26" ht="15.75" customHeight="1" x14ac:dyDescent="0.55000000000000004">
      <c r="A719" s="141"/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</row>
    <row r="720" spans="1:26" ht="15.75" customHeight="1" x14ac:dyDescent="0.55000000000000004">
      <c r="A720" s="141"/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</row>
    <row r="721" spans="1:26" ht="15.75" customHeight="1" x14ac:dyDescent="0.55000000000000004">
      <c r="A721" s="141"/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</row>
    <row r="722" spans="1:26" ht="15.75" customHeight="1" x14ac:dyDescent="0.55000000000000004">
      <c r="A722" s="141"/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</row>
    <row r="723" spans="1:26" ht="15.75" customHeight="1" x14ac:dyDescent="0.55000000000000004">
      <c r="A723" s="141"/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</row>
    <row r="724" spans="1:26" ht="15.75" customHeight="1" x14ac:dyDescent="0.55000000000000004">
      <c r="A724" s="141"/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</row>
    <row r="725" spans="1:26" ht="15.75" customHeight="1" x14ac:dyDescent="0.55000000000000004">
      <c r="A725" s="141"/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</row>
    <row r="726" spans="1:26" ht="15.75" customHeight="1" x14ac:dyDescent="0.55000000000000004">
      <c r="A726" s="141"/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</row>
    <row r="727" spans="1:26" ht="15.75" customHeight="1" x14ac:dyDescent="0.55000000000000004">
      <c r="A727" s="141"/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</row>
    <row r="728" spans="1:26" ht="15.75" customHeight="1" x14ac:dyDescent="0.55000000000000004">
      <c r="A728" s="141"/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</row>
    <row r="729" spans="1:26" ht="15.75" customHeight="1" x14ac:dyDescent="0.55000000000000004">
      <c r="A729" s="141"/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</row>
    <row r="730" spans="1:26" ht="15.75" customHeight="1" x14ac:dyDescent="0.55000000000000004">
      <c r="A730" s="141"/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</row>
    <row r="731" spans="1:26" ht="15.75" customHeight="1" x14ac:dyDescent="0.55000000000000004">
      <c r="A731" s="141"/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</row>
    <row r="732" spans="1:26" ht="15.75" customHeight="1" x14ac:dyDescent="0.55000000000000004">
      <c r="A732" s="141"/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</row>
    <row r="733" spans="1:26" ht="15.75" customHeight="1" x14ac:dyDescent="0.55000000000000004">
      <c r="A733" s="141"/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</row>
    <row r="734" spans="1:26" ht="15.75" customHeight="1" x14ac:dyDescent="0.55000000000000004">
      <c r="A734" s="141"/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</row>
    <row r="735" spans="1:26" ht="15.75" customHeight="1" x14ac:dyDescent="0.55000000000000004">
      <c r="A735" s="141"/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</row>
    <row r="736" spans="1:26" ht="15.75" customHeight="1" x14ac:dyDescent="0.55000000000000004">
      <c r="A736" s="141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</row>
    <row r="737" spans="1:26" ht="15.75" customHeight="1" x14ac:dyDescent="0.55000000000000004">
      <c r="A737" s="141"/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</row>
    <row r="738" spans="1:26" ht="15.75" customHeight="1" x14ac:dyDescent="0.55000000000000004">
      <c r="A738" s="141"/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</row>
    <row r="739" spans="1:26" ht="15.75" customHeight="1" x14ac:dyDescent="0.55000000000000004">
      <c r="A739" s="141"/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</row>
    <row r="740" spans="1:26" ht="15.75" customHeight="1" x14ac:dyDescent="0.55000000000000004">
      <c r="A740" s="141"/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</row>
    <row r="741" spans="1:26" ht="15.75" customHeight="1" x14ac:dyDescent="0.55000000000000004">
      <c r="A741" s="141"/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</row>
    <row r="742" spans="1:26" ht="15.75" customHeight="1" x14ac:dyDescent="0.55000000000000004">
      <c r="A742" s="141"/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</row>
    <row r="743" spans="1:26" ht="15.75" customHeight="1" x14ac:dyDescent="0.55000000000000004">
      <c r="A743" s="141"/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</row>
    <row r="744" spans="1:26" ht="15.75" customHeight="1" x14ac:dyDescent="0.55000000000000004">
      <c r="A744" s="141"/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</row>
    <row r="745" spans="1:26" ht="15.75" customHeight="1" x14ac:dyDescent="0.55000000000000004">
      <c r="A745" s="141"/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</row>
    <row r="746" spans="1:26" ht="15.75" customHeight="1" x14ac:dyDescent="0.55000000000000004">
      <c r="A746" s="141"/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</row>
    <row r="747" spans="1:26" ht="15.75" customHeight="1" x14ac:dyDescent="0.55000000000000004">
      <c r="A747" s="141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</row>
    <row r="748" spans="1:26" ht="15.75" customHeight="1" x14ac:dyDescent="0.55000000000000004">
      <c r="A748" s="141"/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</row>
    <row r="749" spans="1:26" ht="15.75" customHeight="1" x14ac:dyDescent="0.55000000000000004">
      <c r="A749" s="141"/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</row>
    <row r="750" spans="1:26" ht="15.75" customHeight="1" x14ac:dyDescent="0.55000000000000004">
      <c r="A750" s="141"/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</row>
    <row r="751" spans="1:26" ht="15.75" customHeight="1" x14ac:dyDescent="0.55000000000000004">
      <c r="A751" s="141"/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</row>
    <row r="752" spans="1:26" ht="15.75" customHeight="1" x14ac:dyDescent="0.55000000000000004">
      <c r="A752" s="141"/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</row>
    <row r="753" spans="1:26" ht="15.75" customHeight="1" x14ac:dyDescent="0.55000000000000004">
      <c r="A753" s="141"/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</row>
    <row r="754" spans="1:26" ht="15.75" customHeight="1" x14ac:dyDescent="0.55000000000000004">
      <c r="A754" s="141"/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</row>
    <row r="755" spans="1:26" ht="15.75" customHeight="1" x14ac:dyDescent="0.55000000000000004">
      <c r="A755" s="141"/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</row>
    <row r="756" spans="1:26" ht="15.75" customHeight="1" x14ac:dyDescent="0.55000000000000004">
      <c r="A756" s="141"/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</row>
    <row r="757" spans="1:26" ht="15.75" customHeight="1" x14ac:dyDescent="0.55000000000000004">
      <c r="A757" s="141"/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</row>
    <row r="758" spans="1:26" ht="15.75" customHeight="1" x14ac:dyDescent="0.55000000000000004">
      <c r="A758" s="141"/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</row>
    <row r="759" spans="1:26" ht="15.75" customHeight="1" x14ac:dyDescent="0.55000000000000004">
      <c r="A759" s="141"/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</row>
    <row r="760" spans="1:26" ht="15.75" customHeight="1" x14ac:dyDescent="0.55000000000000004">
      <c r="A760" s="141"/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</row>
    <row r="761" spans="1:26" ht="15.75" customHeight="1" x14ac:dyDescent="0.55000000000000004">
      <c r="A761" s="141"/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</row>
    <row r="762" spans="1:26" ht="15.75" customHeight="1" x14ac:dyDescent="0.55000000000000004">
      <c r="A762" s="141"/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</row>
    <row r="763" spans="1:26" ht="15.75" customHeight="1" x14ac:dyDescent="0.55000000000000004">
      <c r="A763" s="141"/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</row>
    <row r="764" spans="1:26" ht="15.75" customHeight="1" x14ac:dyDescent="0.55000000000000004">
      <c r="A764" s="141"/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</row>
    <row r="765" spans="1:26" ht="15.75" customHeight="1" x14ac:dyDescent="0.55000000000000004">
      <c r="A765" s="141"/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</row>
    <row r="766" spans="1:26" ht="15.75" customHeight="1" x14ac:dyDescent="0.55000000000000004">
      <c r="A766" s="141"/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</row>
    <row r="767" spans="1:26" ht="15.75" customHeight="1" x14ac:dyDescent="0.55000000000000004">
      <c r="A767" s="141"/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</row>
    <row r="768" spans="1:26" ht="15.75" customHeight="1" x14ac:dyDescent="0.55000000000000004">
      <c r="A768" s="141"/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</row>
    <row r="769" spans="1:26" ht="15.75" customHeight="1" x14ac:dyDescent="0.55000000000000004">
      <c r="A769" s="141"/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</row>
    <row r="770" spans="1:26" ht="15.75" customHeight="1" x14ac:dyDescent="0.55000000000000004">
      <c r="A770" s="141"/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</row>
    <row r="771" spans="1:26" ht="15.75" customHeight="1" x14ac:dyDescent="0.55000000000000004">
      <c r="A771" s="141"/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</row>
    <row r="772" spans="1:26" ht="15.75" customHeight="1" x14ac:dyDescent="0.55000000000000004">
      <c r="A772" s="141"/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</row>
    <row r="773" spans="1:26" ht="15.75" customHeight="1" x14ac:dyDescent="0.55000000000000004">
      <c r="A773" s="141"/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</row>
    <row r="774" spans="1:26" ht="15.75" customHeight="1" x14ac:dyDescent="0.55000000000000004">
      <c r="A774" s="141"/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</row>
    <row r="775" spans="1:26" ht="15.75" customHeight="1" x14ac:dyDescent="0.55000000000000004">
      <c r="A775" s="141"/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</row>
    <row r="776" spans="1:26" ht="15.75" customHeight="1" x14ac:dyDescent="0.55000000000000004">
      <c r="A776" s="141"/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</row>
    <row r="777" spans="1:26" ht="15.75" customHeight="1" x14ac:dyDescent="0.55000000000000004">
      <c r="A777" s="141"/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</row>
    <row r="778" spans="1:26" ht="15.75" customHeight="1" x14ac:dyDescent="0.55000000000000004">
      <c r="A778" s="141"/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</row>
    <row r="779" spans="1:26" ht="15.75" customHeight="1" x14ac:dyDescent="0.55000000000000004">
      <c r="A779" s="141"/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</row>
    <row r="780" spans="1:26" ht="15.75" customHeight="1" x14ac:dyDescent="0.55000000000000004">
      <c r="A780" s="141"/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</row>
    <row r="781" spans="1:26" ht="15.75" customHeight="1" x14ac:dyDescent="0.55000000000000004">
      <c r="A781" s="141"/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</row>
    <row r="782" spans="1:26" ht="15.75" customHeight="1" x14ac:dyDescent="0.55000000000000004">
      <c r="A782" s="141"/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</row>
    <row r="783" spans="1:26" ht="15.75" customHeight="1" x14ac:dyDescent="0.55000000000000004">
      <c r="A783" s="141"/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</row>
    <row r="784" spans="1:26" ht="15.75" customHeight="1" x14ac:dyDescent="0.55000000000000004">
      <c r="A784" s="141"/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</row>
    <row r="785" spans="1:26" ht="15.75" customHeight="1" x14ac:dyDescent="0.55000000000000004">
      <c r="A785" s="141"/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</row>
    <row r="786" spans="1:26" ht="15.75" customHeight="1" x14ac:dyDescent="0.55000000000000004">
      <c r="A786" s="141"/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</row>
    <row r="787" spans="1:26" ht="15.75" customHeight="1" x14ac:dyDescent="0.55000000000000004">
      <c r="A787" s="141"/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</row>
    <row r="788" spans="1:26" ht="15.75" customHeight="1" x14ac:dyDescent="0.55000000000000004">
      <c r="A788" s="141"/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</row>
    <row r="789" spans="1:26" ht="15.75" customHeight="1" x14ac:dyDescent="0.55000000000000004">
      <c r="A789" s="141"/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</row>
    <row r="790" spans="1:26" ht="15.75" customHeight="1" x14ac:dyDescent="0.55000000000000004">
      <c r="A790" s="141"/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</row>
    <row r="791" spans="1:26" ht="15.75" customHeight="1" x14ac:dyDescent="0.55000000000000004">
      <c r="A791" s="141"/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</row>
    <row r="792" spans="1:26" ht="15.75" customHeight="1" x14ac:dyDescent="0.55000000000000004">
      <c r="A792" s="141"/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</row>
    <row r="793" spans="1:26" ht="15.75" customHeight="1" x14ac:dyDescent="0.55000000000000004">
      <c r="A793" s="141"/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</row>
    <row r="794" spans="1:26" ht="15.75" customHeight="1" x14ac:dyDescent="0.55000000000000004">
      <c r="A794" s="141"/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</row>
    <row r="795" spans="1:26" ht="15.75" customHeight="1" x14ac:dyDescent="0.55000000000000004">
      <c r="A795" s="141"/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</row>
    <row r="796" spans="1:26" ht="15.75" customHeight="1" x14ac:dyDescent="0.55000000000000004">
      <c r="A796" s="141"/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</row>
    <row r="797" spans="1:26" ht="15.75" customHeight="1" x14ac:dyDescent="0.55000000000000004">
      <c r="A797" s="141"/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</row>
    <row r="798" spans="1:26" ht="15.75" customHeight="1" x14ac:dyDescent="0.55000000000000004">
      <c r="A798" s="141"/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</row>
    <row r="799" spans="1:26" ht="15.75" customHeight="1" x14ac:dyDescent="0.55000000000000004">
      <c r="A799" s="141"/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</row>
    <row r="800" spans="1:26" ht="15.75" customHeight="1" x14ac:dyDescent="0.55000000000000004">
      <c r="A800" s="141"/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</row>
    <row r="801" spans="1:26" ht="15.75" customHeight="1" x14ac:dyDescent="0.55000000000000004">
      <c r="A801" s="141"/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</row>
    <row r="802" spans="1:26" ht="15.75" customHeight="1" x14ac:dyDescent="0.55000000000000004">
      <c r="A802" s="141"/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</row>
    <row r="803" spans="1:26" ht="15.75" customHeight="1" x14ac:dyDescent="0.55000000000000004">
      <c r="A803" s="141"/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</row>
    <row r="804" spans="1:26" ht="15.75" customHeight="1" x14ac:dyDescent="0.55000000000000004">
      <c r="A804" s="141"/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</row>
    <row r="805" spans="1:26" ht="15.75" customHeight="1" x14ac:dyDescent="0.55000000000000004">
      <c r="A805" s="141"/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</row>
    <row r="806" spans="1:26" ht="15.75" customHeight="1" x14ac:dyDescent="0.55000000000000004">
      <c r="A806" s="141"/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</row>
    <row r="807" spans="1:26" ht="15.75" customHeight="1" x14ac:dyDescent="0.55000000000000004">
      <c r="A807" s="141"/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</row>
    <row r="808" spans="1:26" ht="15.75" customHeight="1" x14ac:dyDescent="0.55000000000000004">
      <c r="A808" s="141"/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</row>
    <row r="809" spans="1:26" ht="15.75" customHeight="1" x14ac:dyDescent="0.55000000000000004">
      <c r="A809" s="141"/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</row>
    <row r="810" spans="1:26" ht="15.75" customHeight="1" x14ac:dyDescent="0.55000000000000004">
      <c r="A810" s="141"/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</row>
    <row r="811" spans="1:26" ht="15.75" customHeight="1" x14ac:dyDescent="0.55000000000000004">
      <c r="A811" s="141"/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</row>
    <row r="812" spans="1:26" ht="15.75" customHeight="1" x14ac:dyDescent="0.55000000000000004">
      <c r="A812" s="141"/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</row>
    <row r="813" spans="1:26" ht="15.75" customHeight="1" x14ac:dyDescent="0.55000000000000004">
      <c r="A813" s="141"/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</row>
    <row r="814" spans="1:26" ht="15.75" customHeight="1" x14ac:dyDescent="0.55000000000000004">
      <c r="A814" s="141"/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</row>
    <row r="815" spans="1:26" ht="15.75" customHeight="1" x14ac:dyDescent="0.55000000000000004">
      <c r="A815" s="141"/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</row>
    <row r="816" spans="1:26" ht="15.75" customHeight="1" x14ac:dyDescent="0.55000000000000004">
      <c r="A816" s="141"/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</row>
    <row r="817" spans="1:26" ht="15.75" customHeight="1" x14ac:dyDescent="0.55000000000000004">
      <c r="A817" s="141"/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</row>
    <row r="818" spans="1:26" ht="15.75" customHeight="1" x14ac:dyDescent="0.55000000000000004">
      <c r="A818" s="141"/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</row>
    <row r="819" spans="1:26" ht="15.75" customHeight="1" x14ac:dyDescent="0.55000000000000004">
      <c r="A819" s="141"/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</row>
    <row r="820" spans="1:26" ht="15.75" customHeight="1" x14ac:dyDescent="0.55000000000000004">
      <c r="A820" s="141"/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</row>
    <row r="821" spans="1:26" ht="15.75" customHeight="1" x14ac:dyDescent="0.55000000000000004">
      <c r="A821" s="141"/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</row>
    <row r="822" spans="1:26" ht="15.75" customHeight="1" x14ac:dyDescent="0.55000000000000004">
      <c r="A822" s="141"/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</row>
    <row r="823" spans="1:26" ht="15.75" customHeight="1" x14ac:dyDescent="0.55000000000000004">
      <c r="A823" s="141"/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</row>
    <row r="824" spans="1:26" ht="15.75" customHeight="1" x14ac:dyDescent="0.55000000000000004">
      <c r="A824" s="141"/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</row>
    <row r="825" spans="1:26" ht="15.75" customHeight="1" x14ac:dyDescent="0.55000000000000004">
      <c r="A825" s="141"/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</row>
    <row r="826" spans="1:26" ht="15.75" customHeight="1" x14ac:dyDescent="0.55000000000000004">
      <c r="A826" s="141"/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</row>
    <row r="827" spans="1:26" ht="15.75" customHeight="1" x14ac:dyDescent="0.55000000000000004">
      <c r="A827" s="141"/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</row>
    <row r="828" spans="1:26" ht="15.75" customHeight="1" x14ac:dyDescent="0.55000000000000004">
      <c r="A828" s="141"/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</row>
    <row r="829" spans="1:26" ht="15.75" customHeight="1" x14ac:dyDescent="0.55000000000000004">
      <c r="A829" s="141"/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</row>
    <row r="830" spans="1:26" ht="15.75" customHeight="1" x14ac:dyDescent="0.55000000000000004">
      <c r="A830" s="141"/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</row>
    <row r="831" spans="1:26" ht="15.75" customHeight="1" x14ac:dyDescent="0.55000000000000004">
      <c r="A831" s="141"/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</row>
    <row r="832" spans="1:26" ht="15.75" customHeight="1" x14ac:dyDescent="0.55000000000000004">
      <c r="A832" s="141"/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</row>
    <row r="833" spans="1:26" ht="15.75" customHeight="1" x14ac:dyDescent="0.55000000000000004">
      <c r="A833" s="141"/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</row>
    <row r="834" spans="1:26" ht="15.75" customHeight="1" x14ac:dyDescent="0.55000000000000004">
      <c r="A834" s="141"/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</row>
    <row r="835" spans="1:26" ht="15.75" customHeight="1" x14ac:dyDescent="0.55000000000000004">
      <c r="A835" s="141"/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</row>
    <row r="836" spans="1:26" ht="15.75" customHeight="1" x14ac:dyDescent="0.55000000000000004">
      <c r="A836" s="141"/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</row>
    <row r="837" spans="1:26" ht="15.75" customHeight="1" x14ac:dyDescent="0.55000000000000004">
      <c r="A837" s="141"/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</row>
    <row r="838" spans="1:26" ht="15.75" customHeight="1" x14ac:dyDescent="0.55000000000000004">
      <c r="A838" s="141"/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</row>
    <row r="839" spans="1:26" ht="15.75" customHeight="1" x14ac:dyDescent="0.55000000000000004">
      <c r="A839" s="141"/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</row>
    <row r="840" spans="1:26" ht="15.75" customHeight="1" x14ac:dyDescent="0.55000000000000004">
      <c r="A840" s="141"/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</row>
    <row r="841" spans="1:26" ht="15.75" customHeight="1" x14ac:dyDescent="0.55000000000000004">
      <c r="A841" s="141"/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</row>
    <row r="842" spans="1:26" ht="15.75" customHeight="1" x14ac:dyDescent="0.55000000000000004">
      <c r="A842" s="141"/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</row>
    <row r="843" spans="1:26" ht="15.75" customHeight="1" x14ac:dyDescent="0.55000000000000004">
      <c r="A843" s="141"/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</row>
    <row r="844" spans="1:26" ht="15.75" customHeight="1" x14ac:dyDescent="0.55000000000000004">
      <c r="A844" s="141"/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</row>
    <row r="845" spans="1:26" ht="15.75" customHeight="1" x14ac:dyDescent="0.55000000000000004">
      <c r="A845" s="141"/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</row>
    <row r="846" spans="1:26" ht="15.75" customHeight="1" x14ac:dyDescent="0.55000000000000004">
      <c r="A846" s="141"/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</row>
    <row r="847" spans="1:26" ht="15.75" customHeight="1" x14ac:dyDescent="0.55000000000000004">
      <c r="A847" s="141"/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</row>
    <row r="848" spans="1:26" ht="15.75" customHeight="1" x14ac:dyDescent="0.55000000000000004">
      <c r="A848" s="141"/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</row>
    <row r="849" spans="1:26" ht="15.75" customHeight="1" x14ac:dyDescent="0.55000000000000004">
      <c r="A849" s="141"/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</row>
    <row r="850" spans="1:26" ht="15.75" customHeight="1" x14ac:dyDescent="0.55000000000000004">
      <c r="A850" s="141"/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</row>
    <row r="851" spans="1:26" ht="15.75" customHeight="1" x14ac:dyDescent="0.55000000000000004">
      <c r="A851" s="141"/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</row>
    <row r="852" spans="1:26" ht="15.75" customHeight="1" x14ac:dyDescent="0.55000000000000004">
      <c r="A852" s="141"/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</row>
    <row r="853" spans="1:26" ht="15.75" customHeight="1" x14ac:dyDescent="0.55000000000000004">
      <c r="A853" s="141"/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</row>
    <row r="854" spans="1:26" ht="15.75" customHeight="1" x14ac:dyDescent="0.55000000000000004">
      <c r="A854" s="141"/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</row>
    <row r="855" spans="1:26" ht="15.75" customHeight="1" x14ac:dyDescent="0.55000000000000004">
      <c r="A855" s="141"/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</row>
    <row r="856" spans="1:26" ht="15.75" customHeight="1" x14ac:dyDescent="0.55000000000000004">
      <c r="A856" s="141"/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</row>
    <row r="857" spans="1:26" ht="15.75" customHeight="1" x14ac:dyDescent="0.55000000000000004">
      <c r="A857" s="141"/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</row>
    <row r="858" spans="1:26" ht="15.75" customHeight="1" x14ac:dyDescent="0.55000000000000004">
      <c r="A858" s="141"/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</row>
    <row r="859" spans="1:26" ht="15.75" customHeight="1" x14ac:dyDescent="0.55000000000000004">
      <c r="A859" s="141"/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</row>
    <row r="860" spans="1:26" ht="15.75" customHeight="1" x14ac:dyDescent="0.55000000000000004">
      <c r="A860" s="141"/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</row>
    <row r="861" spans="1:26" ht="15.75" customHeight="1" x14ac:dyDescent="0.55000000000000004">
      <c r="A861" s="141"/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</row>
    <row r="862" spans="1:26" ht="15.75" customHeight="1" x14ac:dyDescent="0.55000000000000004">
      <c r="A862" s="141"/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</row>
    <row r="863" spans="1:26" ht="15.75" customHeight="1" x14ac:dyDescent="0.55000000000000004">
      <c r="A863" s="141"/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</row>
    <row r="864" spans="1:26" ht="15.75" customHeight="1" x14ac:dyDescent="0.55000000000000004">
      <c r="A864" s="141"/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</row>
    <row r="865" spans="1:26" ht="15.75" customHeight="1" x14ac:dyDescent="0.55000000000000004">
      <c r="A865" s="141"/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</row>
    <row r="866" spans="1:26" ht="15.75" customHeight="1" x14ac:dyDescent="0.55000000000000004">
      <c r="A866" s="141"/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</row>
    <row r="867" spans="1:26" ht="15.75" customHeight="1" x14ac:dyDescent="0.55000000000000004">
      <c r="A867" s="141"/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</row>
    <row r="868" spans="1:26" ht="15.75" customHeight="1" x14ac:dyDescent="0.55000000000000004">
      <c r="A868" s="141"/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</row>
    <row r="869" spans="1:26" ht="15.75" customHeight="1" x14ac:dyDescent="0.55000000000000004">
      <c r="A869" s="141"/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</row>
    <row r="870" spans="1:26" ht="15.75" customHeight="1" x14ac:dyDescent="0.55000000000000004">
      <c r="A870" s="141"/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</row>
    <row r="871" spans="1:26" ht="15.75" customHeight="1" x14ac:dyDescent="0.55000000000000004">
      <c r="A871" s="141"/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</row>
    <row r="872" spans="1:26" ht="15.75" customHeight="1" x14ac:dyDescent="0.55000000000000004">
      <c r="A872" s="141"/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</row>
    <row r="873" spans="1:26" ht="15.75" customHeight="1" x14ac:dyDescent="0.55000000000000004">
      <c r="A873" s="141"/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</row>
    <row r="874" spans="1:26" ht="15.75" customHeight="1" x14ac:dyDescent="0.55000000000000004">
      <c r="A874" s="141"/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</row>
    <row r="875" spans="1:26" ht="15.75" customHeight="1" x14ac:dyDescent="0.55000000000000004">
      <c r="A875" s="141"/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</row>
    <row r="876" spans="1:26" ht="15.75" customHeight="1" x14ac:dyDescent="0.55000000000000004">
      <c r="A876" s="141"/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</row>
    <row r="877" spans="1:26" ht="15.75" customHeight="1" x14ac:dyDescent="0.55000000000000004">
      <c r="A877" s="141"/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</row>
    <row r="878" spans="1:26" ht="15.75" customHeight="1" x14ac:dyDescent="0.55000000000000004">
      <c r="A878" s="141"/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</row>
    <row r="879" spans="1:26" ht="15.75" customHeight="1" x14ac:dyDescent="0.55000000000000004">
      <c r="A879" s="141"/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</row>
    <row r="880" spans="1:26" ht="15.75" customHeight="1" x14ac:dyDescent="0.55000000000000004">
      <c r="A880" s="141"/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</row>
    <row r="881" spans="1:26" ht="15.75" customHeight="1" x14ac:dyDescent="0.55000000000000004">
      <c r="A881" s="141"/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</row>
    <row r="882" spans="1:26" ht="15.75" customHeight="1" x14ac:dyDescent="0.55000000000000004">
      <c r="A882" s="141"/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</row>
    <row r="883" spans="1:26" ht="15.75" customHeight="1" x14ac:dyDescent="0.55000000000000004">
      <c r="A883" s="141"/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</row>
    <row r="884" spans="1:26" ht="15.75" customHeight="1" x14ac:dyDescent="0.55000000000000004">
      <c r="A884" s="141"/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</row>
    <row r="885" spans="1:26" ht="15.75" customHeight="1" x14ac:dyDescent="0.55000000000000004">
      <c r="A885" s="141"/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</row>
    <row r="886" spans="1:26" ht="15.75" customHeight="1" x14ac:dyDescent="0.55000000000000004">
      <c r="A886" s="141"/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</row>
    <row r="887" spans="1:26" ht="15.75" customHeight="1" x14ac:dyDescent="0.55000000000000004">
      <c r="A887" s="141"/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</row>
    <row r="888" spans="1:26" ht="15.75" customHeight="1" x14ac:dyDescent="0.55000000000000004">
      <c r="A888" s="141"/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</row>
    <row r="889" spans="1:26" ht="15.75" customHeight="1" x14ac:dyDescent="0.55000000000000004">
      <c r="A889" s="141"/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</row>
    <row r="890" spans="1:26" ht="15.75" customHeight="1" x14ac:dyDescent="0.55000000000000004">
      <c r="A890" s="141"/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</row>
    <row r="891" spans="1:26" ht="15.75" customHeight="1" x14ac:dyDescent="0.55000000000000004">
      <c r="A891" s="141"/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</row>
    <row r="892" spans="1:26" ht="15.75" customHeight="1" x14ac:dyDescent="0.55000000000000004">
      <c r="A892" s="141"/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</row>
    <row r="893" spans="1:26" ht="15.75" customHeight="1" x14ac:dyDescent="0.55000000000000004">
      <c r="A893" s="141"/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</row>
    <row r="894" spans="1:26" ht="15.75" customHeight="1" x14ac:dyDescent="0.55000000000000004">
      <c r="A894" s="141"/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</row>
    <row r="895" spans="1:26" ht="15.75" customHeight="1" x14ac:dyDescent="0.55000000000000004">
      <c r="A895" s="141"/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</row>
    <row r="896" spans="1:26" ht="15.75" customHeight="1" x14ac:dyDescent="0.55000000000000004">
      <c r="A896" s="141"/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</row>
    <row r="897" spans="1:26" ht="15.75" customHeight="1" x14ac:dyDescent="0.55000000000000004">
      <c r="A897" s="141"/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</row>
    <row r="898" spans="1:26" ht="15.75" customHeight="1" x14ac:dyDescent="0.55000000000000004">
      <c r="A898" s="141"/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</row>
    <row r="899" spans="1:26" ht="15.75" customHeight="1" x14ac:dyDescent="0.55000000000000004">
      <c r="A899" s="141"/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</row>
    <row r="900" spans="1:26" ht="15.75" customHeight="1" x14ac:dyDescent="0.55000000000000004">
      <c r="A900" s="141"/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</row>
    <row r="901" spans="1:26" ht="15.75" customHeight="1" x14ac:dyDescent="0.55000000000000004">
      <c r="A901" s="141"/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</row>
    <row r="902" spans="1:26" ht="15.75" customHeight="1" x14ac:dyDescent="0.55000000000000004">
      <c r="A902" s="141"/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</row>
    <row r="903" spans="1:26" ht="15.75" customHeight="1" x14ac:dyDescent="0.55000000000000004">
      <c r="A903" s="141"/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</row>
    <row r="904" spans="1:26" ht="15.75" customHeight="1" x14ac:dyDescent="0.55000000000000004">
      <c r="A904" s="141"/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</row>
    <row r="905" spans="1:26" ht="15.75" customHeight="1" x14ac:dyDescent="0.55000000000000004">
      <c r="A905" s="141"/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</row>
    <row r="906" spans="1:26" ht="15.75" customHeight="1" x14ac:dyDescent="0.55000000000000004">
      <c r="A906" s="141"/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</row>
    <row r="907" spans="1:26" ht="15.75" customHeight="1" x14ac:dyDescent="0.55000000000000004">
      <c r="A907" s="141"/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</row>
    <row r="908" spans="1:26" ht="15.75" customHeight="1" x14ac:dyDescent="0.55000000000000004">
      <c r="A908" s="141"/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</row>
    <row r="909" spans="1:26" ht="15.75" customHeight="1" x14ac:dyDescent="0.55000000000000004">
      <c r="A909" s="141"/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</row>
    <row r="910" spans="1:26" ht="15.75" customHeight="1" x14ac:dyDescent="0.55000000000000004">
      <c r="A910" s="141"/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</row>
    <row r="911" spans="1:26" ht="15.75" customHeight="1" x14ac:dyDescent="0.55000000000000004">
      <c r="A911" s="141"/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</row>
    <row r="912" spans="1:26" ht="15.75" customHeight="1" x14ac:dyDescent="0.55000000000000004">
      <c r="A912" s="141"/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</row>
    <row r="913" spans="1:26" ht="15.75" customHeight="1" x14ac:dyDescent="0.55000000000000004">
      <c r="A913" s="141"/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</row>
    <row r="914" spans="1:26" ht="15.75" customHeight="1" x14ac:dyDescent="0.55000000000000004">
      <c r="A914" s="141"/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</row>
    <row r="915" spans="1:26" ht="15.75" customHeight="1" x14ac:dyDescent="0.55000000000000004">
      <c r="A915" s="141"/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</row>
    <row r="916" spans="1:26" ht="15.75" customHeight="1" x14ac:dyDescent="0.55000000000000004">
      <c r="A916" s="141"/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</row>
    <row r="917" spans="1:26" ht="15.75" customHeight="1" x14ac:dyDescent="0.55000000000000004">
      <c r="A917" s="141"/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</row>
    <row r="918" spans="1:26" ht="15.75" customHeight="1" x14ac:dyDescent="0.55000000000000004">
      <c r="A918" s="141"/>
      <c r="B918" s="141"/>
      <c r="C918" s="141"/>
      <c r="D918" s="141"/>
      <c r="E918" s="14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</row>
    <row r="919" spans="1:26" ht="15.75" customHeight="1" x14ac:dyDescent="0.55000000000000004">
      <c r="A919" s="141"/>
      <c r="B919" s="141"/>
      <c r="C919" s="141"/>
      <c r="D919" s="141"/>
      <c r="E919" s="14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</row>
    <row r="920" spans="1:26" ht="15.75" customHeight="1" x14ac:dyDescent="0.55000000000000004">
      <c r="A920" s="141"/>
      <c r="B920" s="141"/>
      <c r="C920" s="141"/>
      <c r="D920" s="141"/>
      <c r="E920" s="14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</row>
    <row r="921" spans="1:26" ht="15.75" customHeight="1" x14ac:dyDescent="0.55000000000000004">
      <c r="A921" s="141"/>
      <c r="B921" s="141"/>
      <c r="C921" s="141"/>
      <c r="D921" s="141"/>
      <c r="E921" s="14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</row>
    <row r="922" spans="1:26" ht="15.75" customHeight="1" x14ac:dyDescent="0.55000000000000004">
      <c r="A922" s="141"/>
      <c r="B922" s="141"/>
      <c r="C922" s="141"/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</row>
    <row r="923" spans="1:26" ht="15.75" customHeight="1" x14ac:dyDescent="0.55000000000000004">
      <c r="A923" s="141"/>
      <c r="B923" s="141"/>
      <c r="C923" s="141"/>
      <c r="D923" s="141"/>
      <c r="E923" s="14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</row>
    <row r="924" spans="1:26" ht="15.75" customHeight="1" x14ac:dyDescent="0.55000000000000004">
      <c r="A924" s="141"/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</row>
    <row r="925" spans="1:26" ht="15.75" customHeight="1" x14ac:dyDescent="0.55000000000000004">
      <c r="A925" s="141"/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</row>
    <row r="926" spans="1:26" ht="15.75" customHeight="1" x14ac:dyDescent="0.55000000000000004">
      <c r="A926" s="141"/>
      <c r="B926" s="141"/>
      <c r="C926" s="141"/>
      <c r="D926" s="141"/>
      <c r="E926" s="14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</row>
    <row r="927" spans="1:26" ht="15.75" customHeight="1" x14ac:dyDescent="0.55000000000000004">
      <c r="A927" s="141"/>
      <c r="B927" s="141"/>
      <c r="C927" s="141"/>
      <c r="D927" s="141"/>
      <c r="E927" s="14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</row>
    <row r="928" spans="1:26" ht="15.75" customHeight="1" x14ac:dyDescent="0.55000000000000004">
      <c r="A928" s="141"/>
      <c r="B928" s="141"/>
      <c r="C928" s="141"/>
      <c r="D928" s="141"/>
      <c r="E928" s="14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</row>
    <row r="929" spans="1:26" ht="15.75" customHeight="1" x14ac:dyDescent="0.55000000000000004">
      <c r="A929" s="141"/>
      <c r="B929" s="141"/>
      <c r="C929" s="141"/>
      <c r="D929" s="141"/>
      <c r="E929" s="14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</row>
    <row r="930" spans="1:26" ht="15.75" customHeight="1" x14ac:dyDescent="0.55000000000000004">
      <c r="A930" s="141"/>
      <c r="B930" s="141"/>
      <c r="C930" s="141"/>
      <c r="D930" s="141"/>
      <c r="E930" s="14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</row>
    <row r="931" spans="1:26" ht="15.75" customHeight="1" x14ac:dyDescent="0.55000000000000004">
      <c r="A931" s="141"/>
      <c r="B931" s="141"/>
      <c r="C931" s="141"/>
      <c r="D931" s="141"/>
      <c r="E931" s="14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</row>
    <row r="932" spans="1:26" ht="15.75" customHeight="1" x14ac:dyDescent="0.55000000000000004">
      <c r="A932" s="141"/>
      <c r="B932" s="141"/>
      <c r="C932" s="141"/>
      <c r="D932" s="141"/>
      <c r="E932" s="14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</row>
    <row r="933" spans="1:26" ht="15.75" customHeight="1" x14ac:dyDescent="0.55000000000000004">
      <c r="A933" s="141"/>
      <c r="B933" s="141"/>
      <c r="C933" s="141"/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</row>
    <row r="934" spans="1:26" ht="15.75" customHeight="1" x14ac:dyDescent="0.55000000000000004">
      <c r="A934" s="141"/>
      <c r="B934" s="141"/>
      <c r="C934" s="141"/>
      <c r="D934" s="141"/>
      <c r="E934" s="14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</row>
    <row r="935" spans="1:26" ht="15.75" customHeight="1" x14ac:dyDescent="0.55000000000000004">
      <c r="A935" s="141"/>
      <c r="B935" s="141"/>
      <c r="C935" s="141"/>
      <c r="D935" s="141"/>
      <c r="E935" s="14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</row>
    <row r="936" spans="1:26" ht="15.75" customHeight="1" x14ac:dyDescent="0.55000000000000004">
      <c r="A936" s="141"/>
      <c r="B936" s="141"/>
      <c r="C936" s="141"/>
      <c r="D936" s="141"/>
      <c r="E936" s="14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</row>
    <row r="937" spans="1:26" ht="15.75" customHeight="1" x14ac:dyDescent="0.55000000000000004">
      <c r="A937" s="141"/>
      <c r="B937" s="141"/>
      <c r="C937" s="141"/>
      <c r="D937" s="141"/>
      <c r="E937" s="14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</row>
    <row r="938" spans="1:26" ht="15.75" customHeight="1" x14ac:dyDescent="0.55000000000000004">
      <c r="A938" s="141"/>
      <c r="B938" s="141"/>
      <c r="C938" s="141"/>
      <c r="D938" s="141"/>
      <c r="E938" s="14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</row>
    <row r="939" spans="1:26" ht="15.75" customHeight="1" x14ac:dyDescent="0.55000000000000004">
      <c r="A939" s="141"/>
      <c r="B939" s="141"/>
      <c r="C939" s="141"/>
      <c r="D939" s="141"/>
      <c r="E939" s="14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</row>
    <row r="940" spans="1:26" ht="15.75" customHeight="1" x14ac:dyDescent="0.55000000000000004">
      <c r="A940" s="141"/>
      <c r="B940" s="141"/>
      <c r="C940" s="141"/>
      <c r="D940" s="141"/>
      <c r="E940" s="14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</row>
    <row r="941" spans="1:26" ht="15.75" customHeight="1" x14ac:dyDescent="0.55000000000000004">
      <c r="A941" s="141"/>
      <c r="B941" s="141"/>
      <c r="C941" s="141"/>
      <c r="D941" s="141"/>
      <c r="E941" s="14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</row>
    <row r="942" spans="1:26" ht="15.75" customHeight="1" x14ac:dyDescent="0.55000000000000004">
      <c r="A942" s="141"/>
      <c r="B942" s="141"/>
      <c r="C942" s="141"/>
      <c r="D942" s="141"/>
      <c r="E942" s="14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</row>
    <row r="943" spans="1:26" ht="15.75" customHeight="1" x14ac:dyDescent="0.55000000000000004">
      <c r="A943" s="141"/>
      <c r="B943" s="141"/>
      <c r="C943" s="141"/>
      <c r="D943" s="141"/>
      <c r="E943" s="14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</row>
    <row r="944" spans="1:26" ht="15.75" customHeight="1" x14ac:dyDescent="0.55000000000000004">
      <c r="A944" s="141"/>
      <c r="B944" s="141"/>
      <c r="C944" s="141"/>
      <c r="D944" s="141"/>
      <c r="E944" s="14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</row>
    <row r="945" spans="1:26" ht="15.75" customHeight="1" x14ac:dyDescent="0.55000000000000004">
      <c r="A945" s="141"/>
      <c r="B945" s="141"/>
      <c r="C945" s="141"/>
      <c r="D945" s="141"/>
      <c r="E945" s="14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</row>
    <row r="946" spans="1:26" ht="15.75" customHeight="1" x14ac:dyDescent="0.55000000000000004">
      <c r="A946" s="141"/>
      <c r="B946" s="141"/>
      <c r="C946" s="141"/>
      <c r="D946" s="141"/>
      <c r="E946" s="14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</row>
    <row r="947" spans="1:26" ht="15.75" customHeight="1" x14ac:dyDescent="0.55000000000000004">
      <c r="A947" s="141"/>
      <c r="B947" s="141"/>
      <c r="C947" s="141"/>
      <c r="D947" s="141"/>
      <c r="E947" s="14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</row>
    <row r="948" spans="1:26" ht="15.75" customHeight="1" x14ac:dyDescent="0.55000000000000004">
      <c r="A948" s="141"/>
      <c r="B948" s="141"/>
      <c r="C948" s="141"/>
      <c r="D948" s="141"/>
      <c r="E948" s="14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</row>
    <row r="949" spans="1:26" ht="15.75" customHeight="1" x14ac:dyDescent="0.55000000000000004">
      <c r="A949" s="141"/>
      <c r="B949" s="141"/>
      <c r="C949" s="141"/>
      <c r="D949" s="141"/>
      <c r="E949" s="14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</row>
    <row r="950" spans="1:26" ht="15.75" customHeight="1" x14ac:dyDescent="0.55000000000000004">
      <c r="A950" s="141"/>
      <c r="B950" s="141"/>
      <c r="C950" s="141"/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</row>
    <row r="951" spans="1:26" ht="15.75" customHeight="1" x14ac:dyDescent="0.55000000000000004">
      <c r="A951" s="141"/>
      <c r="B951" s="141"/>
      <c r="C951" s="141"/>
      <c r="D951" s="141"/>
      <c r="E951" s="14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</row>
  </sheetData>
  <mergeCells count="9">
    <mergeCell ref="A24:A26"/>
    <mergeCell ref="C4:E4"/>
    <mergeCell ref="F4:H4"/>
    <mergeCell ref="I4:K4"/>
    <mergeCell ref="L4:N4"/>
    <mergeCell ref="A6:A9"/>
    <mergeCell ref="A11:A12"/>
    <mergeCell ref="A16:A18"/>
    <mergeCell ref="A20:A2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93"/>
  <sheetViews>
    <sheetView topLeftCell="A2" workbookViewId="0">
      <selection activeCell="D8" sqref="D8"/>
    </sheetView>
  </sheetViews>
  <sheetFormatPr defaultColWidth="12.59765625" defaultRowHeight="15" customHeight="1" x14ac:dyDescent="0.55000000000000004"/>
  <cols>
    <col min="1" max="1" width="11.3984375" style="154" customWidth="1"/>
    <col min="2" max="2" width="34.8984375" style="154" customWidth="1"/>
    <col min="3" max="3" width="33.09765625" style="154" customWidth="1"/>
    <col min="4" max="4" width="31.3984375" style="154" customWidth="1"/>
    <col min="5" max="5" width="31.5" style="154" customWidth="1"/>
    <col min="6" max="26" width="8.59765625" style="154" customWidth="1"/>
    <col min="27" max="16384" width="12.59765625" style="154"/>
  </cols>
  <sheetData>
    <row r="1" spans="1:5" ht="24" customHeight="1" x14ac:dyDescent="0.55000000000000004">
      <c r="A1" s="141" t="s">
        <v>18</v>
      </c>
      <c r="B1" s="153" t="s">
        <v>138</v>
      </c>
    </row>
    <row r="2" spans="1:5" ht="24" customHeight="1" x14ac:dyDescent="0.55000000000000004">
      <c r="A2" s="141" t="s">
        <v>19</v>
      </c>
      <c r="B2" s="153">
        <v>2566</v>
      </c>
    </row>
    <row r="3" spans="1:5" ht="28.5" customHeight="1" x14ac:dyDescent="0.55000000000000004"/>
    <row r="4" spans="1:5" ht="30.75" customHeight="1" x14ac:dyDescent="0.55000000000000004">
      <c r="A4" s="175"/>
      <c r="B4" s="181" t="s">
        <v>36</v>
      </c>
      <c r="C4" s="182" t="s">
        <v>37</v>
      </c>
      <c r="D4" s="183" t="s">
        <v>38</v>
      </c>
      <c r="E4" s="184" t="s">
        <v>39</v>
      </c>
    </row>
    <row r="5" spans="1:5" ht="41.4" customHeight="1" x14ac:dyDescent="0.55000000000000004">
      <c r="A5" s="185" t="s">
        <v>40</v>
      </c>
      <c r="B5" s="177" t="s">
        <v>41</v>
      </c>
      <c r="C5" s="178" t="s">
        <v>42</v>
      </c>
      <c r="D5" s="179" t="s">
        <v>43</v>
      </c>
      <c r="E5" s="180" t="s">
        <v>44</v>
      </c>
    </row>
    <row r="6" spans="1:5" ht="61.8" customHeight="1" x14ac:dyDescent="0.55000000000000004">
      <c r="A6" s="173">
        <v>1</v>
      </c>
      <c r="B6" s="188" t="s">
        <v>474</v>
      </c>
      <c r="C6" s="188" t="s">
        <v>432</v>
      </c>
      <c r="D6" s="188" t="s">
        <v>485</v>
      </c>
      <c r="E6" s="176"/>
    </row>
    <row r="7" spans="1:5" ht="65.400000000000006" customHeight="1" x14ac:dyDescent="0.55000000000000004">
      <c r="A7" s="173">
        <v>2</v>
      </c>
      <c r="B7" s="187" t="s">
        <v>475</v>
      </c>
      <c r="C7" s="187" t="s">
        <v>481</v>
      </c>
      <c r="D7" s="174"/>
      <c r="E7" s="174"/>
    </row>
    <row r="8" spans="1:5" ht="64.8" customHeight="1" x14ac:dyDescent="0.55000000000000004">
      <c r="A8" s="173">
        <v>3</v>
      </c>
      <c r="B8" s="187" t="s">
        <v>477</v>
      </c>
      <c r="C8" s="187" t="s">
        <v>482</v>
      </c>
      <c r="D8" s="174"/>
      <c r="E8" s="174"/>
    </row>
    <row r="9" spans="1:5" ht="78.599999999999994" customHeight="1" x14ac:dyDescent="0.55000000000000004">
      <c r="A9" s="173">
        <v>4</v>
      </c>
      <c r="B9" s="187" t="s">
        <v>476</v>
      </c>
      <c r="C9" s="187" t="s">
        <v>483</v>
      </c>
      <c r="D9" s="174"/>
      <c r="E9" s="174"/>
    </row>
    <row r="10" spans="1:5" ht="45" customHeight="1" x14ac:dyDescent="0.55000000000000004">
      <c r="A10" s="173">
        <v>5</v>
      </c>
      <c r="B10" s="187" t="s">
        <v>478</v>
      </c>
      <c r="C10" s="187" t="s">
        <v>484</v>
      </c>
      <c r="D10" s="174"/>
      <c r="E10" s="174"/>
    </row>
    <row r="11" spans="1:5" ht="41.4" customHeight="1" x14ac:dyDescent="0.55000000000000004">
      <c r="A11" s="173">
        <v>6</v>
      </c>
      <c r="B11" s="186" t="s">
        <v>479</v>
      </c>
      <c r="C11" s="174"/>
      <c r="D11" s="174"/>
      <c r="E11" s="174"/>
    </row>
    <row r="12" spans="1:5" ht="41.4" customHeight="1" x14ac:dyDescent="0.55000000000000004">
      <c r="A12" s="173">
        <v>7</v>
      </c>
      <c r="B12" s="186" t="s">
        <v>480</v>
      </c>
      <c r="C12" s="174"/>
      <c r="D12" s="174"/>
      <c r="E12" s="174"/>
    </row>
    <row r="13" spans="1:5" ht="13.5" customHeight="1" x14ac:dyDescent="0.55000000000000004"/>
    <row r="14" spans="1:5" ht="13.5" customHeight="1" x14ac:dyDescent="0.55000000000000004"/>
    <row r="15" spans="1:5" ht="13.5" customHeight="1" x14ac:dyDescent="0.55000000000000004"/>
    <row r="16" spans="1:5" ht="13.5" customHeight="1" x14ac:dyDescent="0.55000000000000004"/>
    <row r="17" ht="13.5" customHeight="1" x14ac:dyDescent="0.55000000000000004"/>
    <row r="18" ht="13.5" customHeight="1" x14ac:dyDescent="0.55000000000000004"/>
    <row r="19" ht="13.5" customHeight="1" x14ac:dyDescent="0.55000000000000004"/>
    <row r="20" ht="13.5" customHeight="1" x14ac:dyDescent="0.55000000000000004"/>
    <row r="21" ht="13.5" customHeight="1" x14ac:dyDescent="0.55000000000000004"/>
    <row r="22" ht="13.5" customHeight="1" x14ac:dyDescent="0.55000000000000004"/>
    <row r="23" ht="13.5" customHeight="1" x14ac:dyDescent="0.55000000000000004"/>
    <row r="24" ht="13.5" customHeight="1" x14ac:dyDescent="0.55000000000000004"/>
    <row r="25" ht="13.5" customHeight="1" x14ac:dyDescent="0.55000000000000004"/>
    <row r="26" ht="13.5" customHeight="1" x14ac:dyDescent="0.55000000000000004"/>
    <row r="27" ht="13.5" customHeight="1" x14ac:dyDescent="0.55000000000000004"/>
    <row r="28" ht="13.5" customHeight="1" x14ac:dyDescent="0.55000000000000004"/>
    <row r="29" ht="13.5" customHeight="1" x14ac:dyDescent="0.55000000000000004"/>
    <row r="30" ht="13.5" customHeight="1" x14ac:dyDescent="0.55000000000000004"/>
    <row r="31" ht="13.5" customHeight="1" x14ac:dyDescent="0.55000000000000004"/>
    <row r="32" ht="13.5" customHeight="1" x14ac:dyDescent="0.55000000000000004"/>
    <row r="33" ht="13.5" customHeight="1" x14ac:dyDescent="0.55000000000000004"/>
    <row r="34" ht="13.5" customHeight="1" x14ac:dyDescent="0.55000000000000004"/>
    <row r="35" ht="13.5" customHeight="1" x14ac:dyDescent="0.55000000000000004"/>
    <row r="36" ht="13.5" customHeight="1" x14ac:dyDescent="0.55000000000000004"/>
    <row r="37" ht="13.5" customHeight="1" x14ac:dyDescent="0.55000000000000004"/>
    <row r="38" ht="13.5" customHeight="1" x14ac:dyDescent="0.55000000000000004"/>
    <row r="39" ht="13.5" customHeight="1" x14ac:dyDescent="0.55000000000000004"/>
    <row r="40" ht="13.5" customHeight="1" x14ac:dyDescent="0.55000000000000004"/>
    <row r="41" ht="13.5" customHeight="1" x14ac:dyDescent="0.55000000000000004"/>
    <row r="42" ht="13.5" customHeight="1" x14ac:dyDescent="0.55000000000000004"/>
    <row r="43" ht="13.5" customHeight="1" x14ac:dyDescent="0.55000000000000004"/>
    <row r="44" ht="13.5" customHeight="1" x14ac:dyDescent="0.55000000000000004"/>
    <row r="45" ht="13.5" customHeight="1" x14ac:dyDescent="0.55000000000000004"/>
    <row r="46" ht="13.5" customHeight="1" x14ac:dyDescent="0.55000000000000004"/>
    <row r="47" ht="13.5" customHeight="1" x14ac:dyDescent="0.55000000000000004"/>
    <row r="48" ht="13.5" customHeight="1" x14ac:dyDescent="0.55000000000000004"/>
    <row r="49" ht="13.5" customHeight="1" x14ac:dyDescent="0.55000000000000004"/>
    <row r="50" ht="13.5" customHeight="1" x14ac:dyDescent="0.55000000000000004"/>
    <row r="51" ht="13.5" customHeight="1" x14ac:dyDescent="0.55000000000000004"/>
    <row r="52" ht="13.5" customHeight="1" x14ac:dyDescent="0.55000000000000004"/>
    <row r="53" ht="13.5" customHeight="1" x14ac:dyDescent="0.55000000000000004"/>
    <row r="54" ht="13.5" customHeight="1" x14ac:dyDescent="0.55000000000000004"/>
    <row r="55" ht="13.5" customHeight="1" x14ac:dyDescent="0.55000000000000004"/>
    <row r="56" ht="13.5" customHeight="1" x14ac:dyDescent="0.55000000000000004"/>
    <row r="57" ht="13.5" customHeight="1" x14ac:dyDescent="0.55000000000000004"/>
    <row r="58" ht="13.5" customHeight="1" x14ac:dyDescent="0.55000000000000004"/>
    <row r="59" ht="13.5" customHeight="1" x14ac:dyDescent="0.55000000000000004"/>
    <row r="60" ht="13.5" customHeight="1" x14ac:dyDescent="0.55000000000000004"/>
    <row r="61" ht="13.5" customHeight="1" x14ac:dyDescent="0.55000000000000004"/>
    <row r="62" ht="13.5" customHeight="1" x14ac:dyDescent="0.55000000000000004"/>
    <row r="63" ht="13.5" customHeight="1" x14ac:dyDescent="0.55000000000000004"/>
    <row r="64" ht="13.5" customHeight="1" x14ac:dyDescent="0.55000000000000004"/>
    <row r="65" ht="13.5" customHeight="1" x14ac:dyDescent="0.55000000000000004"/>
    <row r="66" ht="13.5" customHeight="1" x14ac:dyDescent="0.55000000000000004"/>
    <row r="67" ht="13.5" customHeight="1" x14ac:dyDescent="0.55000000000000004"/>
    <row r="68" ht="13.5" customHeight="1" x14ac:dyDescent="0.55000000000000004"/>
    <row r="69" ht="13.5" customHeight="1" x14ac:dyDescent="0.55000000000000004"/>
    <row r="70" ht="13.5" customHeight="1" x14ac:dyDescent="0.55000000000000004"/>
    <row r="71" ht="13.5" customHeight="1" x14ac:dyDescent="0.55000000000000004"/>
    <row r="72" ht="13.5" customHeight="1" x14ac:dyDescent="0.55000000000000004"/>
    <row r="73" ht="13.5" customHeight="1" x14ac:dyDescent="0.55000000000000004"/>
    <row r="74" ht="13.5" customHeight="1" x14ac:dyDescent="0.55000000000000004"/>
    <row r="75" ht="13.5" customHeight="1" x14ac:dyDescent="0.55000000000000004"/>
    <row r="76" ht="13.5" customHeight="1" x14ac:dyDescent="0.55000000000000004"/>
    <row r="77" ht="13.5" customHeight="1" x14ac:dyDescent="0.55000000000000004"/>
    <row r="78" ht="13.5" customHeight="1" x14ac:dyDescent="0.55000000000000004"/>
    <row r="79" ht="13.5" customHeight="1" x14ac:dyDescent="0.55000000000000004"/>
    <row r="80" ht="13.5" customHeight="1" x14ac:dyDescent="0.55000000000000004"/>
    <row r="81" ht="13.5" customHeight="1" x14ac:dyDescent="0.55000000000000004"/>
    <row r="82" ht="13.5" customHeight="1" x14ac:dyDescent="0.55000000000000004"/>
    <row r="83" ht="13.5" customHeight="1" x14ac:dyDescent="0.55000000000000004"/>
    <row r="84" ht="13.5" customHeight="1" x14ac:dyDescent="0.55000000000000004"/>
    <row r="85" ht="13.5" customHeight="1" x14ac:dyDescent="0.55000000000000004"/>
    <row r="86" ht="13.5" customHeight="1" x14ac:dyDescent="0.55000000000000004"/>
    <row r="87" ht="13.5" customHeight="1" x14ac:dyDescent="0.55000000000000004"/>
    <row r="88" ht="13.5" customHeight="1" x14ac:dyDescent="0.55000000000000004"/>
    <row r="89" ht="13.5" customHeight="1" x14ac:dyDescent="0.55000000000000004"/>
    <row r="90" ht="13.5" customHeight="1" x14ac:dyDescent="0.55000000000000004"/>
    <row r="91" ht="13.5" customHeight="1" x14ac:dyDescent="0.55000000000000004"/>
    <row r="92" ht="13.5" customHeight="1" x14ac:dyDescent="0.55000000000000004"/>
    <row r="93" ht="13.5" customHeight="1" x14ac:dyDescent="0.55000000000000004"/>
    <row r="94" ht="13.5" customHeight="1" x14ac:dyDescent="0.55000000000000004"/>
    <row r="95" ht="13.5" customHeight="1" x14ac:dyDescent="0.55000000000000004"/>
    <row r="96" ht="13.5" customHeight="1" x14ac:dyDescent="0.55000000000000004"/>
    <row r="97" ht="13.5" customHeight="1" x14ac:dyDescent="0.55000000000000004"/>
    <row r="98" ht="13.5" customHeight="1" x14ac:dyDescent="0.55000000000000004"/>
    <row r="99" ht="13.5" customHeight="1" x14ac:dyDescent="0.55000000000000004"/>
    <row r="100" ht="13.5" customHeight="1" x14ac:dyDescent="0.55000000000000004"/>
    <row r="101" ht="13.5" customHeight="1" x14ac:dyDescent="0.55000000000000004"/>
    <row r="102" ht="13.5" customHeight="1" x14ac:dyDescent="0.55000000000000004"/>
    <row r="103" ht="13.5" customHeight="1" x14ac:dyDescent="0.55000000000000004"/>
    <row r="104" ht="13.5" customHeight="1" x14ac:dyDescent="0.55000000000000004"/>
    <row r="105" ht="13.5" customHeight="1" x14ac:dyDescent="0.55000000000000004"/>
    <row r="106" ht="13.5" customHeight="1" x14ac:dyDescent="0.55000000000000004"/>
    <row r="107" ht="13.5" customHeight="1" x14ac:dyDescent="0.55000000000000004"/>
    <row r="108" ht="13.5" customHeight="1" x14ac:dyDescent="0.55000000000000004"/>
    <row r="109" ht="13.5" customHeight="1" x14ac:dyDescent="0.55000000000000004"/>
    <row r="110" ht="13.5" customHeight="1" x14ac:dyDescent="0.55000000000000004"/>
    <row r="111" ht="13.5" customHeight="1" x14ac:dyDescent="0.55000000000000004"/>
    <row r="112" ht="13.5" customHeight="1" x14ac:dyDescent="0.55000000000000004"/>
    <row r="113" ht="13.5" customHeight="1" x14ac:dyDescent="0.55000000000000004"/>
    <row r="114" ht="13.5" customHeight="1" x14ac:dyDescent="0.55000000000000004"/>
    <row r="115" ht="13.5" customHeight="1" x14ac:dyDescent="0.55000000000000004"/>
    <row r="116" ht="13.5" customHeight="1" x14ac:dyDescent="0.55000000000000004"/>
    <row r="117" ht="13.5" customHeight="1" x14ac:dyDescent="0.55000000000000004"/>
    <row r="118" ht="13.5" customHeight="1" x14ac:dyDescent="0.55000000000000004"/>
    <row r="119" ht="13.5" customHeight="1" x14ac:dyDescent="0.55000000000000004"/>
    <row r="120" ht="13.5" customHeight="1" x14ac:dyDescent="0.55000000000000004"/>
    <row r="121" ht="13.5" customHeight="1" x14ac:dyDescent="0.55000000000000004"/>
    <row r="122" ht="13.5" customHeight="1" x14ac:dyDescent="0.55000000000000004"/>
    <row r="123" ht="13.5" customHeight="1" x14ac:dyDescent="0.55000000000000004"/>
    <row r="124" ht="13.5" customHeight="1" x14ac:dyDescent="0.55000000000000004"/>
    <row r="125" ht="13.5" customHeight="1" x14ac:dyDescent="0.55000000000000004"/>
    <row r="126" ht="13.5" customHeight="1" x14ac:dyDescent="0.55000000000000004"/>
    <row r="127" ht="13.5" customHeight="1" x14ac:dyDescent="0.55000000000000004"/>
    <row r="128" ht="13.5" customHeight="1" x14ac:dyDescent="0.55000000000000004"/>
    <row r="129" ht="13.5" customHeight="1" x14ac:dyDescent="0.55000000000000004"/>
    <row r="130" ht="13.5" customHeight="1" x14ac:dyDescent="0.55000000000000004"/>
    <row r="131" ht="13.5" customHeight="1" x14ac:dyDescent="0.55000000000000004"/>
    <row r="132" ht="13.5" customHeight="1" x14ac:dyDescent="0.55000000000000004"/>
    <row r="133" ht="13.5" customHeight="1" x14ac:dyDescent="0.55000000000000004"/>
    <row r="134" ht="13.5" customHeight="1" x14ac:dyDescent="0.55000000000000004"/>
    <row r="135" ht="13.5" customHeight="1" x14ac:dyDescent="0.55000000000000004"/>
    <row r="136" ht="13.5" customHeight="1" x14ac:dyDescent="0.55000000000000004"/>
    <row r="137" ht="13.5" customHeight="1" x14ac:dyDescent="0.55000000000000004"/>
    <row r="138" ht="13.5" customHeight="1" x14ac:dyDescent="0.55000000000000004"/>
    <row r="139" ht="13.5" customHeight="1" x14ac:dyDescent="0.55000000000000004"/>
    <row r="140" ht="13.5" customHeight="1" x14ac:dyDescent="0.55000000000000004"/>
    <row r="141" ht="13.5" customHeight="1" x14ac:dyDescent="0.55000000000000004"/>
    <row r="142" ht="13.5" customHeight="1" x14ac:dyDescent="0.55000000000000004"/>
    <row r="143" ht="13.5" customHeight="1" x14ac:dyDescent="0.55000000000000004"/>
    <row r="144" ht="13.5" customHeight="1" x14ac:dyDescent="0.55000000000000004"/>
    <row r="145" ht="13.5" customHeight="1" x14ac:dyDescent="0.55000000000000004"/>
    <row r="146" ht="13.5" customHeight="1" x14ac:dyDescent="0.55000000000000004"/>
    <row r="147" ht="13.5" customHeight="1" x14ac:dyDescent="0.55000000000000004"/>
    <row r="148" ht="13.5" customHeight="1" x14ac:dyDescent="0.55000000000000004"/>
    <row r="149" ht="13.5" customHeight="1" x14ac:dyDescent="0.55000000000000004"/>
    <row r="150" ht="13.5" customHeight="1" x14ac:dyDescent="0.55000000000000004"/>
    <row r="151" ht="13.5" customHeight="1" x14ac:dyDescent="0.55000000000000004"/>
    <row r="152" ht="13.5" customHeight="1" x14ac:dyDescent="0.55000000000000004"/>
    <row r="153" ht="13.5" customHeight="1" x14ac:dyDescent="0.55000000000000004"/>
    <row r="154" ht="13.5" customHeight="1" x14ac:dyDescent="0.55000000000000004"/>
    <row r="155" ht="13.5" customHeight="1" x14ac:dyDescent="0.55000000000000004"/>
    <row r="156" ht="13.5" customHeight="1" x14ac:dyDescent="0.55000000000000004"/>
    <row r="157" ht="13.5" customHeight="1" x14ac:dyDescent="0.55000000000000004"/>
    <row r="158" ht="13.5" customHeight="1" x14ac:dyDescent="0.55000000000000004"/>
    <row r="159" ht="13.5" customHeight="1" x14ac:dyDescent="0.55000000000000004"/>
    <row r="160" ht="13.5" customHeight="1" x14ac:dyDescent="0.55000000000000004"/>
    <row r="161" ht="13.5" customHeight="1" x14ac:dyDescent="0.55000000000000004"/>
    <row r="162" ht="13.5" customHeight="1" x14ac:dyDescent="0.55000000000000004"/>
    <row r="163" ht="13.5" customHeight="1" x14ac:dyDescent="0.55000000000000004"/>
    <row r="164" ht="13.5" customHeight="1" x14ac:dyDescent="0.55000000000000004"/>
    <row r="165" ht="13.5" customHeight="1" x14ac:dyDescent="0.55000000000000004"/>
    <row r="166" ht="13.5" customHeight="1" x14ac:dyDescent="0.55000000000000004"/>
    <row r="167" ht="13.5" customHeight="1" x14ac:dyDescent="0.55000000000000004"/>
    <row r="168" ht="13.5" customHeight="1" x14ac:dyDescent="0.55000000000000004"/>
    <row r="169" ht="13.5" customHeight="1" x14ac:dyDescent="0.55000000000000004"/>
    <row r="170" ht="13.5" customHeight="1" x14ac:dyDescent="0.55000000000000004"/>
    <row r="171" ht="13.5" customHeight="1" x14ac:dyDescent="0.55000000000000004"/>
    <row r="172" ht="13.5" customHeight="1" x14ac:dyDescent="0.55000000000000004"/>
    <row r="173" ht="13.5" customHeight="1" x14ac:dyDescent="0.55000000000000004"/>
    <row r="174" ht="13.5" customHeight="1" x14ac:dyDescent="0.55000000000000004"/>
    <row r="175" ht="13.5" customHeight="1" x14ac:dyDescent="0.55000000000000004"/>
    <row r="176" ht="13.5" customHeight="1" x14ac:dyDescent="0.55000000000000004"/>
    <row r="177" ht="13.5" customHeight="1" x14ac:dyDescent="0.55000000000000004"/>
    <row r="178" ht="13.5" customHeight="1" x14ac:dyDescent="0.55000000000000004"/>
    <row r="179" ht="13.5" customHeight="1" x14ac:dyDescent="0.55000000000000004"/>
    <row r="180" ht="13.5" customHeight="1" x14ac:dyDescent="0.55000000000000004"/>
    <row r="181" ht="13.5" customHeight="1" x14ac:dyDescent="0.55000000000000004"/>
    <row r="182" ht="13.5" customHeight="1" x14ac:dyDescent="0.55000000000000004"/>
    <row r="183" ht="13.5" customHeight="1" x14ac:dyDescent="0.55000000000000004"/>
    <row r="184" ht="13.5" customHeight="1" x14ac:dyDescent="0.55000000000000004"/>
    <row r="185" ht="13.5" customHeight="1" x14ac:dyDescent="0.55000000000000004"/>
    <row r="186" ht="13.5" customHeight="1" x14ac:dyDescent="0.55000000000000004"/>
    <row r="187" ht="13.5" customHeight="1" x14ac:dyDescent="0.55000000000000004"/>
    <row r="188" ht="13.5" customHeight="1" x14ac:dyDescent="0.55000000000000004"/>
    <row r="189" ht="13.5" customHeight="1" x14ac:dyDescent="0.55000000000000004"/>
    <row r="190" ht="13.5" customHeight="1" x14ac:dyDescent="0.55000000000000004"/>
    <row r="191" ht="13.5" customHeight="1" x14ac:dyDescent="0.55000000000000004"/>
    <row r="192" ht="13.5" customHeight="1" x14ac:dyDescent="0.55000000000000004"/>
    <row r="193" ht="13.5" customHeight="1" x14ac:dyDescent="0.55000000000000004"/>
    <row r="194" ht="13.5" customHeight="1" x14ac:dyDescent="0.55000000000000004"/>
    <row r="195" ht="13.5" customHeight="1" x14ac:dyDescent="0.55000000000000004"/>
    <row r="196" ht="13.5" customHeight="1" x14ac:dyDescent="0.55000000000000004"/>
    <row r="197" ht="13.5" customHeight="1" x14ac:dyDescent="0.55000000000000004"/>
    <row r="198" ht="13.5" customHeight="1" x14ac:dyDescent="0.55000000000000004"/>
    <row r="199" ht="13.5" customHeight="1" x14ac:dyDescent="0.55000000000000004"/>
    <row r="200" ht="13.5" customHeight="1" x14ac:dyDescent="0.55000000000000004"/>
    <row r="201" ht="13.5" customHeight="1" x14ac:dyDescent="0.55000000000000004"/>
    <row r="202" ht="13.5" customHeight="1" x14ac:dyDescent="0.55000000000000004"/>
    <row r="203" ht="13.5" customHeight="1" x14ac:dyDescent="0.55000000000000004"/>
    <row r="204" ht="13.5" customHeight="1" x14ac:dyDescent="0.55000000000000004"/>
    <row r="205" ht="13.5" customHeight="1" x14ac:dyDescent="0.55000000000000004"/>
    <row r="206" ht="13.5" customHeight="1" x14ac:dyDescent="0.55000000000000004"/>
    <row r="207" ht="13.5" customHeight="1" x14ac:dyDescent="0.55000000000000004"/>
    <row r="208" ht="13.5" customHeight="1" x14ac:dyDescent="0.55000000000000004"/>
    <row r="209" ht="13.5" customHeight="1" x14ac:dyDescent="0.55000000000000004"/>
    <row r="210" ht="13.5" customHeight="1" x14ac:dyDescent="0.55000000000000004"/>
    <row r="211" ht="13.5" customHeight="1" x14ac:dyDescent="0.55000000000000004"/>
    <row r="212" ht="13.5" customHeight="1" x14ac:dyDescent="0.55000000000000004"/>
    <row r="213" ht="13.5" customHeight="1" x14ac:dyDescent="0.55000000000000004"/>
    <row r="214" ht="13.5" customHeight="1" x14ac:dyDescent="0.55000000000000004"/>
    <row r="215" ht="13.5" customHeight="1" x14ac:dyDescent="0.55000000000000004"/>
    <row r="216" ht="13.5" customHeight="1" x14ac:dyDescent="0.55000000000000004"/>
    <row r="217" ht="13.5" customHeight="1" x14ac:dyDescent="0.55000000000000004"/>
    <row r="218" ht="13.5" customHeight="1" x14ac:dyDescent="0.55000000000000004"/>
    <row r="219" ht="13.5" customHeight="1" x14ac:dyDescent="0.55000000000000004"/>
    <row r="220" ht="13.5" customHeight="1" x14ac:dyDescent="0.55000000000000004"/>
    <row r="221" ht="13.5" customHeight="1" x14ac:dyDescent="0.55000000000000004"/>
    <row r="222" ht="13.5" customHeight="1" x14ac:dyDescent="0.55000000000000004"/>
    <row r="223" ht="13.5" customHeight="1" x14ac:dyDescent="0.55000000000000004"/>
    <row r="224" ht="13.5" customHeight="1" x14ac:dyDescent="0.55000000000000004"/>
    <row r="225" ht="13.5" customHeight="1" x14ac:dyDescent="0.55000000000000004"/>
    <row r="226" ht="13.5" customHeight="1" x14ac:dyDescent="0.55000000000000004"/>
    <row r="227" ht="13.5" customHeight="1" x14ac:dyDescent="0.55000000000000004"/>
    <row r="228" ht="13.5" customHeight="1" x14ac:dyDescent="0.55000000000000004"/>
    <row r="229" ht="13.5" customHeight="1" x14ac:dyDescent="0.55000000000000004"/>
    <row r="230" ht="13.5" customHeight="1" x14ac:dyDescent="0.55000000000000004"/>
    <row r="231" ht="13.5" customHeight="1" x14ac:dyDescent="0.55000000000000004"/>
    <row r="232" ht="13.5" customHeight="1" x14ac:dyDescent="0.55000000000000004"/>
    <row r="233" ht="13.5" customHeight="1" x14ac:dyDescent="0.55000000000000004"/>
    <row r="234" ht="13.5" customHeight="1" x14ac:dyDescent="0.55000000000000004"/>
    <row r="235" ht="13.5" customHeight="1" x14ac:dyDescent="0.55000000000000004"/>
    <row r="236" ht="13.5" customHeight="1" x14ac:dyDescent="0.55000000000000004"/>
    <row r="237" ht="13.5" customHeight="1" x14ac:dyDescent="0.55000000000000004"/>
    <row r="238" ht="13.5" customHeight="1" x14ac:dyDescent="0.55000000000000004"/>
    <row r="239" ht="13.5" customHeight="1" x14ac:dyDescent="0.55000000000000004"/>
    <row r="240" ht="13.5" customHeight="1" x14ac:dyDescent="0.55000000000000004"/>
    <row r="241" ht="13.5" customHeight="1" x14ac:dyDescent="0.55000000000000004"/>
    <row r="242" ht="13.5" customHeight="1" x14ac:dyDescent="0.55000000000000004"/>
    <row r="243" ht="13.5" customHeight="1" x14ac:dyDescent="0.55000000000000004"/>
    <row r="244" ht="13.5" customHeight="1" x14ac:dyDescent="0.55000000000000004"/>
    <row r="245" ht="13.5" customHeight="1" x14ac:dyDescent="0.55000000000000004"/>
    <row r="246" ht="13.5" customHeight="1" x14ac:dyDescent="0.55000000000000004"/>
    <row r="247" ht="13.5" customHeight="1" x14ac:dyDescent="0.55000000000000004"/>
    <row r="248" ht="13.5" customHeight="1" x14ac:dyDescent="0.55000000000000004"/>
    <row r="249" ht="13.5" customHeight="1" x14ac:dyDescent="0.55000000000000004"/>
    <row r="250" ht="13.5" customHeight="1" x14ac:dyDescent="0.55000000000000004"/>
    <row r="251" ht="13.5" customHeight="1" x14ac:dyDescent="0.55000000000000004"/>
    <row r="252" ht="13.5" customHeight="1" x14ac:dyDescent="0.55000000000000004"/>
    <row r="253" ht="13.5" customHeight="1" x14ac:dyDescent="0.55000000000000004"/>
    <row r="254" ht="13.5" customHeight="1" x14ac:dyDescent="0.55000000000000004"/>
    <row r="255" ht="13.5" customHeight="1" x14ac:dyDescent="0.55000000000000004"/>
    <row r="256" ht="13.5" customHeight="1" x14ac:dyDescent="0.55000000000000004"/>
    <row r="257" ht="13.5" customHeight="1" x14ac:dyDescent="0.55000000000000004"/>
    <row r="258" ht="13.5" customHeight="1" x14ac:dyDescent="0.55000000000000004"/>
    <row r="259" ht="13.5" customHeight="1" x14ac:dyDescent="0.55000000000000004"/>
    <row r="260" ht="13.5" customHeight="1" x14ac:dyDescent="0.55000000000000004"/>
    <row r="261" ht="13.5" customHeight="1" x14ac:dyDescent="0.55000000000000004"/>
    <row r="262" ht="13.5" customHeight="1" x14ac:dyDescent="0.55000000000000004"/>
    <row r="263" ht="13.5" customHeight="1" x14ac:dyDescent="0.55000000000000004"/>
    <row r="264" ht="13.5" customHeight="1" x14ac:dyDescent="0.55000000000000004"/>
    <row r="265" ht="13.5" customHeight="1" x14ac:dyDescent="0.55000000000000004"/>
    <row r="266" ht="13.5" customHeight="1" x14ac:dyDescent="0.55000000000000004"/>
    <row r="267" ht="13.5" customHeight="1" x14ac:dyDescent="0.55000000000000004"/>
    <row r="268" ht="13.5" customHeight="1" x14ac:dyDescent="0.55000000000000004"/>
    <row r="269" ht="13.5" customHeight="1" x14ac:dyDescent="0.55000000000000004"/>
    <row r="270" ht="13.5" customHeight="1" x14ac:dyDescent="0.55000000000000004"/>
    <row r="271" ht="13.5" customHeight="1" x14ac:dyDescent="0.55000000000000004"/>
    <row r="272" ht="13.5" customHeight="1" x14ac:dyDescent="0.55000000000000004"/>
    <row r="273" ht="13.5" customHeight="1" x14ac:dyDescent="0.55000000000000004"/>
    <row r="274" ht="13.5" customHeight="1" x14ac:dyDescent="0.55000000000000004"/>
    <row r="275" ht="13.5" customHeight="1" x14ac:dyDescent="0.55000000000000004"/>
    <row r="276" ht="13.5" customHeight="1" x14ac:dyDescent="0.55000000000000004"/>
    <row r="277" ht="13.5" customHeight="1" x14ac:dyDescent="0.55000000000000004"/>
    <row r="278" ht="13.5" customHeight="1" x14ac:dyDescent="0.55000000000000004"/>
    <row r="279" ht="13.5" customHeight="1" x14ac:dyDescent="0.55000000000000004"/>
    <row r="280" ht="13.5" customHeight="1" x14ac:dyDescent="0.55000000000000004"/>
    <row r="281" ht="13.5" customHeight="1" x14ac:dyDescent="0.55000000000000004"/>
    <row r="282" ht="13.5" customHeight="1" x14ac:dyDescent="0.55000000000000004"/>
    <row r="283" ht="13.5" customHeight="1" x14ac:dyDescent="0.55000000000000004"/>
    <row r="284" ht="13.5" customHeight="1" x14ac:dyDescent="0.55000000000000004"/>
    <row r="285" ht="13.5" customHeight="1" x14ac:dyDescent="0.55000000000000004"/>
    <row r="286" ht="13.5" customHeight="1" x14ac:dyDescent="0.55000000000000004"/>
    <row r="287" ht="13.5" customHeight="1" x14ac:dyDescent="0.55000000000000004"/>
    <row r="288" ht="13.5" customHeight="1" x14ac:dyDescent="0.55000000000000004"/>
    <row r="289" ht="13.5" customHeight="1" x14ac:dyDescent="0.55000000000000004"/>
    <row r="290" ht="13.5" customHeight="1" x14ac:dyDescent="0.55000000000000004"/>
    <row r="291" ht="13.5" customHeight="1" x14ac:dyDescent="0.55000000000000004"/>
    <row r="292" ht="13.5" customHeight="1" x14ac:dyDescent="0.55000000000000004"/>
    <row r="293" ht="13.5" customHeight="1" x14ac:dyDescent="0.55000000000000004"/>
    <row r="294" ht="13.5" customHeight="1" x14ac:dyDescent="0.55000000000000004"/>
    <row r="295" ht="13.5" customHeight="1" x14ac:dyDescent="0.55000000000000004"/>
    <row r="296" ht="13.5" customHeight="1" x14ac:dyDescent="0.55000000000000004"/>
    <row r="297" ht="13.5" customHeight="1" x14ac:dyDescent="0.55000000000000004"/>
    <row r="298" ht="13.5" customHeight="1" x14ac:dyDescent="0.55000000000000004"/>
    <row r="299" ht="13.5" customHeight="1" x14ac:dyDescent="0.55000000000000004"/>
    <row r="300" ht="13.5" customHeight="1" x14ac:dyDescent="0.55000000000000004"/>
    <row r="301" ht="13.5" customHeight="1" x14ac:dyDescent="0.55000000000000004"/>
    <row r="302" ht="13.5" customHeight="1" x14ac:dyDescent="0.55000000000000004"/>
    <row r="303" ht="13.5" customHeight="1" x14ac:dyDescent="0.55000000000000004"/>
    <row r="304" ht="13.5" customHeight="1" x14ac:dyDescent="0.55000000000000004"/>
    <row r="305" ht="13.5" customHeight="1" x14ac:dyDescent="0.55000000000000004"/>
    <row r="306" ht="13.5" customHeight="1" x14ac:dyDescent="0.55000000000000004"/>
    <row r="307" ht="13.5" customHeight="1" x14ac:dyDescent="0.55000000000000004"/>
    <row r="308" ht="13.5" customHeight="1" x14ac:dyDescent="0.55000000000000004"/>
    <row r="309" ht="13.5" customHeight="1" x14ac:dyDescent="0.55000000000000004"/>
    <row r="310" ht="13.5" customHeight="1" x14ac:dyDescent="0.55000000000000004"/>
    <row r="311" ht="13.5" customHeight="1" x14ac:dyDescent="0.55000000000000004"/>
    <row r="312" ht="13.5" customHeight="1" x14ac:dyDescent="0.55000000000000004"/>
    <row r="313" ht="13.5" customHeight="1" x14ac:dyDescent="0.55000000000000004"/>
    <row r="314" ht="13.5" customHeight="1" x14ac:dyDescent="0.55000000000000004"/>
    <row r="315" ht="13.5" customHeight="1" x14ac:dyDescent="0.55000000000000004"/>
    <row r="316" ht="13.5" customHeight="1" x14ac:dyDescent="0.55000000000000004"/>
    <row r="317" ht="13.5" customHeight="1" x14ac:dyDescent="0.55000000000000004"/>
    <row r="318" ht="13.5" customHeight="1" x14ac:dyDescent="0.55000000000000004"/>
    <row r="319" ht="13.5" customHeight="1" x14ac:dyDescent="0.55000000000000004"/>
    <row r="320" ht="13.5" customHeight="1" x14ac:dyDescent="0.55000000000000004"/>
    <row r="321" ht="13.5" customHeight="1" x14ac:dyDescent="0.55000000000000004"/>
    <row r="322" ht="13.5" customHeight="1" x14ac:dyDescent="0.55000000000000004"/>
    <row r="323" ht="13.5" customHeight="1" x14ac:dyDescent="0.55000000000000004"/>
    <row r="324" ht="13.5" customHeight="1" x14ac:dyDescent="0.55000000000000004"/>
    <row r="325" ht="13.5" customHeight="1" x14ac:dyDescent="0.55000000000000004"/>
    <row r="326" ht="13.5" customHeight="1" x14ac:dyDescent="0.55000000000000004"/>
    <row r="327" ht="13.5" customHeight="1" x14ac:dyDescent="0.55000000000000004"/>
    <row r="328" ht="13.5" customHeight="1" x14ac:dyDescent="0.55000000000000004"/>
    <row r="329" ht="13.5" customHeight="1" x14ac:dyDescent="0.55000000000000004"/>
    <row r="330" ht="13.5" customHeight="1" x14ac:dyDescent="0.55000000000000004"/>
    <row r="331" ht="13.5" customHeight="1" x14ac:dyDescent="0.55000000000000004"/>
    <row r="332" ht="13.5" customHeight="1" x14ac:dyDescent="0.55000000000000004"/>
    <row r="333" ht="13.5" customHeight="1" x14ac:dyDescent="0.55000000000000004"/>
    <row r="334" ht="13.5" customHeight="1" x14ac:dyDescent="0.55000000000000004"/>
    <row r="335" ht="13.5" customHeight="1" x14ac:dyDescent="0.55000000000000004"/>
    <row r="336" ht="13.5" customHeight="1" x14ac:dyDescent="0.55000000000000004"/>
    <row r="337" ht="13.5" customHeight="1" x14ac:dyDescent="0.55000000000000004"/>
    <row r="338" ht="13.5" customHeight="1" x14ac:dyDescent="0.55000000000000004"/>
    <row r="339" ht="13.5" customHeight="1" x14ac:dyDescent="0.55000000000000004"/>
    <row r="340" ht="13.5" customHeight="1" x14ac:dyDescent="0.55000000000000004"/>
    <row r="341" ht="13.5" customHeight="1" x14ac:dyDescent="0.55000000000000004"/>
    <row r="342" ht="13.5" customHeight="1" x14ac:dyDescent="0.55000000000000004"/>
    <row r="343" ht="13.5" customHeight="1" x14ac:dyDescent="0.55000000000000004"/>
    <row r="344" ht="13.5" customHeight="1" x14ac:dyDescent="0.55000000000000004"/>
    <row r="345" ht="13.5" customHeight="1" x14ac:dyDescent="0.55000000000000004"/>
    <row r="346" ht="13.5" customHeight="1" x14ac:dyDescent="0.55000000000000004"/>
    <row r="347" ht="13.5" customHeight="1" x14ac:dyDescent="0.55000000000000004"/>
    <row r="348" ht="13.5" customHeight="1" x14ac:dyDescent="0.55000000000000004"/>
    <row r="349" ht="13.5" customHeight="1" x14ac:dyDescent="0.55000000000000004"/>
    <row r="350" ht="13.5" customHeight="1" x14ac:dyDescent="0.55000000000000004"/>
    <row r="351" ht="13.5" customHeight="1" x14ac:dyDescent="0.55000000000000004"/>
    <row r="352" ht="13.5" customHeight="1" x14ac:dyDescent="0.55000000000000004"/>
    <row r="353" ht="13.5" customHeight="1" x14ac:dyDescent="0.55000000000000004"/>
    <row r="354" ht="13.5" customHeight="1" x14ac:dyDescent="0.55000000000000004"/>
    <row r="355" ht="13.5" customHeight="1" x14ac:dyDescent="0.55000000000000004"/>
    <row r="356" ht="13.5" customHeight="1" x14ac:dyDescent="0.55000000000000004"/>
    <row r="357" ht="13.5" customHeight="1" x14ac:dyDescent="0.55000000000000004"/>
    <row r="358" ht="13.5" customHeight="1" x14ac:dyDescent="0.55000000000000004"/>
    <row r="359" ht="13.5" customHeight="1" x14ac:dyDescent="0.55000000000000004"/>
    <row r="360" ht="13.5" customHeight="1" x14ac:dyDescent="0.55000000000000004"/>
    <row r="361" ht="13.5" customHeight="1" x14ac:dyDescent="0.55000000000000004"/>
    <row r="362" ht="13.5" customHeight="1" x14ac:dyDescent="0.55000000000000004"/>
    <row r="363" ht="13.5" customHeight="1" x14ac:dyDescent="0.55000000000000004"/>
    <row r="364" ht="13.5" customHeight="1" x14ac:dyDescent="0.55000000000000004"/>
    <row r="365" ht="13.5" customHeight="1" x14ac:dyDescent="0.55000000000000004"/>
    <row r="366" ht="13.5" customHeight="1" x14ac:dyDescent="0.55000000000000004"/>
    <row r="367" ht="13.5" customHeight="1" x14ac:dyDescent="0.55000000000000004"/>
    <row r="368" ht="13.5" customHeight="1" x14ac:dyDescent="0.55000000000000004"/>
    <row r="369" ht="13.5" customHeight="1" x14ac:dyDescent="0.55000000000000004"/>
    <row r="370" ht="13.5" customHeight="1" x14ac:dyDescent="0.55000000000000004"/>
    <row r="371" ht="13.5" customHeight="1" x14ac:dyDescent="0.55000000000000004"/>
    <row r="372" ht="13.5" customHeight="1" x14ac:dyDescent="0.55000000000000004"/>
    <row r="373" ht="13.5" customHeight="1" x14ac:dyDescent="0.55000000000000004"/>
    <row r="374" ht="13.5" customHeight="1" x14ac:dyDescent="0.55000000000000004"/>
    <row r="375" ht="13.5" customHeight="1" x14ac:dyDescent="0.55000000000000004"/>
    <row r="376" ht="13.5" customHeight="1" x14ac:dyDescent="0.55000000000000004"/>
    <row r="377" ht="13.5" customHeight="1" x14ac:dyDescent="0.55000000000000004"/>
    <row r="378" ht="13.5" customHeight="1" x14ac:dyDescent="0.55000000000000004"/>
    <row r="379" ht="13.5" customHeight="1" x14ac:dyDescent="0.55000000000000004"/>
    <row r="380" ht="13.5" customHeight="1" x14ac:dyDescent="0.55000000000000004"/>
    <row r="381" ht="13.5" customHeight="1" x14ac:dyDescent="0.55000000000000004"/>
    <row r="382" ht="13.5" customHeight="1" x14ac:dyDescent="0.55000000000000004"/>
    <row r="383" ht="13.5" customHeight="1" x14ac:dyDescent="0.55000000000000004"/>
    <row r="384" ht="13.5" customHeight="1" x14ac:dyDescent="0.55000000000000004"/>
    <row r="385" ht="13.5" customHeight="1" x14ac:dyDescent="0.55000000000000004"/>
    <row r="386" ht="13.5" customHeight="1" x14ac:dyDescent="0.55000000000000004"/>
    <row r="387" ht="13.5" customHeight="1" x14ac:dyDescent="0.55000000000000004"/>
    <row r="388" ht="13.5" customHeight="1" x14ac:dyDescent="0.55000000000000004"/>
    <row r="389" ht="13.5" customHeight="1" x14ac:dyDescent="0.55000000000000004"/>
    <row r="390" ht="13.5" customHeight="1" x14ac:dyDescent="0.55000000000000004"/>
    <row r="391" ht="13.5" customHeight="1" x14ac:dyDescent="0.55000000000000004"/>
    <row r="392" ht="13.5" customHeight="1" x14ac:dyDescent="0.55000000000000004"/>
    <row r="393" ht="13.5" customHeight="1" x14ac:dyDescent="0.55000000000000004"/>
    <row r="394" ht="13.5" customHeight="1" x14ac:dyDescent="0.55000000000000004"/>
    <row r="395" ht="13.5" customHeight="1" x14ac:dyDescent="0.55000000000000004"/>
    <row r="396" ht="13.5" customHeight="1" x14ac:dyDescent="0.55000000000000004"/>
    <row r="397" ht="13.5" customHeight="1" x14ac:dyDescent="0.55000000000000004"/>
    <row r="398" ht="13.5" customHeight="1" x14ac:dyDescent="0.55000000000000004"/>
    <row r="399" ht="13.5" customHeight="1" x14ac:dyDescent="0.55000000000000004"/>
    <row r="400" ht="13.5" customHeight="1" x14ac:dyDescent="0.55000000000000004"/>
    <row r="401" ht="13.5" customHeight="1" x14ac:dyDescent="0.55000000000000004"/>
    <row r="402" ht="13.5" customHeight="1" x14ac:dyDescent="0.55000000000000004"/>
    <row r="403" ht="13.5" customHeight="1" x14ac:dyDescent="0.55000000000000004"/>
    <row r="404" ht="13.5" customHeight="1" x14ac:dyDescent="0.55000000000000004"/>
    <row r="405" ht="13.5" customHeight="1" x14ac:dyDescent="0.55000000000000004"/>
    <row r="406" ht="13.5" customHeight="1" x14ac:dyDescent="0.55000000000000004"/>
    <row r="407" ht="13.5" customHeight="1" x14ac:dyDescent="0.55000000000000004"/>
    <row r="408" ht="13.5" customHeight="1" x14ac:dyDescent="0.55000000000000004"/>
    <row r="409" ht="13.5" customHeight="1" x14ac:dyDescent="0.55000000000000004"/>
    <row r="410" ht="13.5" customHeight="1" x14ac:dyDescent="0.55000000000000004"/>
    <row r="411" ht="13.5" customHeight="1" x14ac:dyDescent="0.55000000000000004"/>
    <row r="412" ht="13.5" customHeight="1" x14ac:dyDescent="0.55000000000000004"/>
    <row r="413" ht="13.5" customHeight="1" x14ac:dyDescent="0.55000000000000004"/>
    <row r="414" ht="13.5" customHeight="1" x14ac:dyDescent="0.55000000000000004"/>
    <row r="415" ht="13.5" customHeight="1" x14ac:dyDescent="0.55000000000000004"/>
    <row r="416" ht="13.5" customHeight="1" x14ac:dyDescent="0.55000000000000004"/>
    <row r="417" ht="13.5" customHeight="1" x14ac:dyDescent="0.55000000000000004"/>
    <row r="418" ht="13.5" customHeight="1" x14ac:dyDescent="0.55000000000000004"/>
    <row r="419" ht="13.5" customHeight="1" x14ac:dyDescent="0.55000000000000004"/>
    <row r="420" ht="13.5" customHeight="1" x14ac:dyDescent="0.55000000000000004"/>
    <row r="421" ht="13.5" customHeight="1" x14ac:dyDescent="0.55000000000000004"/>
    <row r="422" ht="13.5" customHeight="1" x14ac:dyDescent="0.55000000000000004"/>
    <row r="423" ht="13.5" customHeight="1" x14ac:dyDescent="0.55000000000000004"/>
    <row r="424" ht="13.5" customHeight="1" x14ac:dyDescent="0.55000000000000004"/>
    <row r="425" ht="13.5" customHeight="1" x14ac:dyDescent="0.55000000000000004"/>
    <row r="426" ht="13.5" customHeight="1" x14ac:dyDescent="0.55000000000000004"/>
    <row r="427" ht="13.5" customHeight="1" x14ac:dyDescent="0.55000000000000004"/>
    <row r="428" ht="13.5" customHeight="1" x14ac:dyDescent="0.55000000000000004"/>
    <row r="429" ht="13.5" customHeight="1" x14ac:dyDescent="0.55000000000000004"/>
    <row r="430" ht="13.5" customHeight="1" x14ac:dyDescent="0.55000000000000004"/>
    <row r="431" ht="13.5" customHeight="1" x14ac:dyDescent="0.55000000000000004"/>
    <row r="432" ht="13.5" customHeight="1" x14ac:dyDescent="0.55000000000000004"/>
    <row r="433" ht="13.5" customHeight="1" x14ac:dyDescent="0.55000000000000004"/>
    <row r="434" ht="13.5" customHeight="1" x14ac:dyDescent="0.55000000000000004"/>
    <row r="435" ht="13.5" customHeight="1" x14ac:dyDescent="0.55000000000000004"/>
    <row r="436" ht="13.5" customHeight="1" x14ac:dyDescent="0.55000000000000004"/>
    <row r="437" ht="13.5" customHeight="1" x14ac:dyDescent="0.55000000000000004"/>
    <row r="438" ht="13.5" customHeight="1" x14ac:dyDescent="0.55000000000000004"/>
    <row r="439" ht="13.5" customHeight="1" x14ac:dyDescent="0.55000000000000004"/>
    <row r="440" ht="13.5" customHeight="1" x14ac:dyDescent="0.55000000000000004"/>
    <row r="441" ht="13.5" customHeight="1" x14ac:dyDescent="0.55000000000000004"/>
    <row r="442" ht="13.5" customHeight="1" x14ac:dyDescent="0.55000000000000004"/>
    <row r="443" ht="13.5" customHeight="1" x14ac:dyDescent="0.55000000000000004"/>
    <row r="444" ht="13.5" customHeight="1" x14ac:dyDescent="0.55000000000000004"/>
    <row r="445" ht="13.5" customHeight="1" x14ac:dyDescent="0.55000000000000004"/>
    <row r="446" ht="13.5" customHeight="1" x14ac:dyDescent="0.55000000000000004"/>
    <row r="447" ht="13.5" customHeight="1" x14ac:dyDescent="0.55000000000000004"/>
    <row r="448" ht="13.5" customHeight="1" x14ac:dyDescent="0.55000000000000004"/>
    <row r="449" ht="13.5" customHeight="1" x14ac:dyDescent="0.55000000000000004"/>
    <row r="450" ht="13.5" customHeight="1" x14ac:dyDescent="0.55000000000000004"/>
    <row r="451" ht="13.5" customHeight="1" x14ac:dyDescent="0.55000000000000004"/>
    <row r="452" ht="13.5" customHeight="1" x14ac:dyDescent="0.55000000000000004"/>
    <row r="453" ht="13.5" customHeight="1" x14ac:dyDescent="0.55000000000000004"/>
    <row r="454" ht="13.5" customHeight="1" x14ac:dyDescent="0.55000000000000004"/>
    <row r="455" ht="13.5" customHeight="1" x14ac:dyDescent="0.55000000000000004"/>
    <row r="456" ht="13.5" customHeight="1" x14ac:dyDescent="0.55000000000000004"/>
    <row r="457" ht="13.5" customHeight="1" x14ac:dyDescent="0.55000000000000004"/>
    <row r="458" ht="13.5" customHeight="1" x14ac:dyDescent="0.55000000000000004"/>
    <row r="459" ht="13.5" customHeight="1" x14ac:dyDescent="0.55000000000000004"/>
    <row r="460" ht="13.5" customHeight="1" x14ac:dyDescent="0.55000000000000004"/>
    <row r="461" ht="13.5" customHeight="1" x14ac:dyDescent="0.55000000000000004"/>
    <row r="462" ht="13.5" customHeight="1" x14ac:dyDescent="0.55000000000000004"/>
    <row r="463" ht="13.5" customHeight="1" x14ac:dyDescent="0.55000000000000004"/>
    <row r="464" ht="13.5" customHeight="1" x14ac:dyDescent="0.55000000000000004"/>
    <row r="465" ht="13.5" customHeight="1" x14ac:dyDescent="0.55000000000000004"/>
    <row r="466" ht="13.5" customHeight="1" x14ac:dyDescent="0.55000000000000004"/>
    <row r="467" ht="13.5" customHeight="1" x14ac:dyDescent="0.55000000000000004"/>
    <row r="468" ht="13.5" customHeight="1" x14ac:dyDescent="0.55000000000000004"/>
    <row r="469" ht="13.5" customHeight="1" x14ac:dyDescent="0.55000000000000004"/>
    <row r="470" ht="13.5" customHeight="1" x14ac:dyDescent="0.55000000000000004"/>
    <row r="471" ht="13.5" customHeight="1" x14ac:dyDescent="0.55000000000000004"/>
    <row r="472" ht="13.5" customHeight="1" x14ac:dyDescent="0.55000000000000004"/>
    <row r="473" ht="13.5" customHeight="1" x14ac:dyDescent="0.55000000000000004"/>
    <row r="474" ht="13.5" customHeight="1" x14ac:dyDescent="0.55000000000000004"/>
    <row r="475" ht="13.5" customHeight="1" x14ac:dyDescent="0.55000000000000004"/>
    <row r="476" ht="13.5" customHeight="1" x14ac:dyDescent="0.55000000000000004"/>
    <row r="477" ht="13.5" customHeight="1" x14ac:dyDescent="0.55000000000000004"/>
    <row r="478" ht="13.5" customHeight="1" x14ac:dyDescent="0.55000000000000004"/>
    <row r="479" ht="13.5" customHeight="1" x14ac:dyDescent="0.55000000000000004"/>
    <row r="480" ht="13.5" customHeight="1" x14ac:dyDescent="0.55000000000000004"/>
    <row r="481" ht="13.5" customHeight="1" x14ac:dyDescent="0.55000000000000004"/>
    <row r="482" ht="13.5" customHeight="1" x14ac:dyDescent="0.55000000000000004"/>
    <row r="483" ht="13.5" customHeight="1" x14ac:dyDescent="0.55000000000000004"/>
    <row r="484" ht="13.5" customHeight="1" x14ac:dyDescent="0.55000000000000004"/>
    <row r="485" ht="13.5" customHeight="1" x14ac:dyDescent="0.55000000000000004"/>
    <row r="486" ht="13.5" customHeight="1" x14ac:dyDescent="0.55000000000000004"/>
    <row r="487" ht="13.5" customHeight="1" x14ac:dyDescent="0.55000000000000004"/>
    <row r="488" ht="13.5" customHeight="1" x14ac:dyDescent="0.55000000000000004"/>
    <row r="489" ht="13.5" customHeight="1" x14ac:dyDescent="0.55000000000000004"/>
    <row r="490" ht="13.5" customHeight="1" x14ac:dyDescent="0.55000000000000004"/>
    <row r="491" ht="13.5" customHeight="1" x14ac:dyDescent="0.55000000000000004"/>
    <row r="492" ht="13.5" customHeight="1" x14ac:dyDescent="0.55000000000000004"/>
    <row r="493" ht="13.5" customHeight="1" x14ac:dyDescent="0.55000000000000004"/>
    <row r="494" ht="13.5" customHeight="1" x14ac:dyDescent="0.55000000000000004"/>
    <row r="495" ht="13.5" customHeight="1" x14ac:dyDescent="0.55000000000000004"/>
    <row r="496" ht="13.5" customHeight="1" x14ac:dyDescent="0.55000000000000004"/>
    <row r="497" ht="13.5" customHeight="1" x14ac:dyDescent="0.55000000000000004"/>
    <row r="498" ht="13.5" customHeight="1" x14ac:dyDescent="0.55000000000000004"/>
    <row r="499" ht="13.5" customHeight="1" x14ac:dyDescent="0.55000000000000004"/>
    <row r="500" ht="13.5" customHeight="1" x14ac:dyDescent="0.55000000000000004"/>
    <row r="501" ht="13.5" customHeight="1" x14ac:dyDescent="0.55000000000000004"/>
    <row r="502" ht="13.5" customHeight="1" x14ac:dyDescent="0.55000000000000004"/>
    <row r="503" ht="13.5" customHeight="1" x14ac:dyDescent="0.55000000000000004"/>
    <row r="504" ht="13.5" customHeight="1" x14ac:dyDescent="0.55000000000000004"/>
    <row r="505" ht="13.5" customHeight="1" x14ac:dyDescent="0.55000000000000004"/>
    <row r="506" ht="13.5" customHeight="1" x14ac:dyDescent="0.55000000000000004"/>
    <row r="507" ht="13.5" customHeight="1" x14ac:dyDescent="0.55000000000000004"/>
    <row r="508" ht="13.5" customHeight="1" x14ac:dyDescent="0.55000000000000004"/>
    <row r="509" ht="13.5" customHeight="1" x14ac:dyDescent="0.55000000000000004"/>
    <row r="510" ht="13.5" customHeight="1" x14ac:dyDescent="0.55000000000000004"/>
    <row r="511" ht="13.5" customHeight="1" x14ac:dyDescent="0.55000000000000004"/>
    <row r="512" ht="13.5" customHeight="1" x14ac:dyDescent="0.55000000000000004"/>
    <row r="513" ht="13.5" customHeight="1" x14ac:dyDescent="0.55000000000000004"/>
    <row r="514" ht="13.5" customHeight="1" x14ac:dyDescent="0.55000000000000004"/>
    <row r="515" ht="13.5" customHeight="1" x14ac:dyDescent="0.55000000000000004"/>
    <row r="516" ht="13.5" customHeight="1" x14ac:dyDescent="0.55000000000000004"/>
    <row r="517" ht="13.5" customHeight="1" x14ac:dyDescent="0.55000000000000004"/>
    <row r="518" ht="13.5" customHeight="1" x14ac:dyDescent="0.55000000000000004"/>
    <row r="519" ht="13.5" customHeight="1" x14ac:dyDescent="0.55000000000000004"/>
    <row r="520" ht="13.5" customHeight="1" x14ac:dyDescent="0.55000000000000004"/>
    <row r="521" ht="13.5" customHeight="1" x14ac:dyDescent="0.55000000000000004"/>
    <row r="522" ht="13.5" customHeight="1" x14ac:dyDescent="0.55000000000000004"/>
    <row r="523" ht="13.5" customHeight="1" x14ac:dyDescent="0.55000000000000004"/>
    <row r="524" ht="13.5" customHeight="1" x14ac:dyDescent="0.55000000000000004"/>
    <row r="525" ht="13.5" customHeight="1" x14ac:dyDescent="0.55000000000000004"/>
    <row r="526" ht="13.5" customHeight="1" x14ac:dyDescent="0.55000000000000004"/>
    <row r="527" ht="13.5" customHeight="1" x14ac:dyDescent="0.55000000000000004"/>
    <row r="528" ht="13.5" customHeight="1" x14ac:dyDescent="0.55000000000000004"/>
    <row r="529" ht="13.5" customHeight="1" x14ac:dyDescent="0.55000000000000004"/>
    <row r="530" ht="13.5" customHeight="1" x14ac:dyDescent="0.55000000000000004"/>
    <row r="531" ht="13.5" customHeight="1" x14ac:dyDescent="0.55000000000000004"/>
    <row r="532" ht="13.5" customHeight="1" x14ac:dyDescent="0.55000000000000004"/>
    <row r="533" ht="13.5" customHeight="1" x14ac:dyDescent="0.55000000000000004"/>
    <row r="534" ht="13.5" customHeight="1" x14ac:dyDescent="0.55000000000000004"/>
    <row r="535" ht="13.5" customHeight="1" x14ac:dyDescent="0.55000000000000004"/>
    <row r="536" ht="13.5" customHeight="1" x14ac:dyDescent="0.55000000000000004"/>
    <row r="537" ht="13.5" customHeight="1" x14ac:dyDescent="0.55000000000000004"/>
    <row r="538" ht="13.5" customHeight="1" x14ac:dyDescent="0.55000000000000004"/>
    <row r="539" ht="13.5" customHeight="1" x14ac:dyDescent="0.55000000000000004"/>
    <row r="540" ht="13.5" customHeight="1" x14ac:dyDescent="0.55000000000000004"/>
    <row r="541" ht="13.5" customHeight="1" x14ac:dyDescent="0.55000000000000004"/>
    <row r="542" ht="13.5" customHeight="1" x14ac:dyDescent="0.55000000000000004"/>
    <row r="543" ht="13.5" customHeight="1" x14ac:dyDescent="0.55000000000000004"/>
    <row r="544" ht="13.5" customHeight="1" x14ac:dyDescent="0.55000000000000004"/>
    <row r="545" ht="13.5" customHeight="1" x14ac:dyDescent="0.55000000000000004"/>
    <row r="546" ht="13.5" customHeight="1" x14ac:dyDescent="0.55000000000000004"/>
    <row r="547" ht="13.5" customHeight="1" x14ac:dyDescent="0.55000000000000004"/>
    <row r="548" ht="13.5" customHeight="1" x14ac:dyDescent="0.55000000000000004"/>
    <row r="549" ht="13.5" customHeight="1" x14ac:dyDescent="0.55000000000000004"/>
    <row r="550" ht="13.5" customHeight="1" x14ac:dyDescent="0.55000000000000004"/>
    <row r="551" ht="13.5" customHeight="1" x14ac:dyDescent="0.55000000000000004"/>
    <row r="552" ht="13.5" customHeight="1" x14ac:dyDescent="0.55000000000000004"/>
    <row r="553" ht="13.5" customHeight="1" x14ac:dyDescent="0.55000000000000004"/>
    <row r="554" ht="13.5" customHeight="1" x14ac:dyDescent="0.55000000000000004"/>
    <row r="555" ht="13.5" customHeight="1" x14ac:dyDescent="0.55000000000000004"/>
    <row r="556" ht="13.5" customHeight="1" x14ac:dyDescent="0.55000000000000004"/>
    <row r="557" ht="13.5" customHeight="1" x14ac:dyDescent="0.55000000000000004"/>
    <row r="558" ht="13.5" customHeight="1" x14ac:dyDescent="0.55000000000000004"/>
    <row r="559" ht="13.5" customHeight="1" x14ac:dyDescent="0.55000000000000004"/>
    <row r="560" ht="13.5" customHeight="1" x14ac:dyDescent="0.55000000000000004"/>
    <row r="561" ht="13.5" customHeight="1" x14ac:dyDescent="0.55000000000000004"/>
    <row r="562" ht="13.5" customHeight="1" x14ac:dyDescent="0.55000000000000004"/>
    <row r="563" ht="13.5" customHeight="1" x14ac:dyDescent="0.55000000000000004"/>
    <row r="564" ht="13.5" customHeight="1" x14ac:dyDescent="0.55000000000000004"/>
    <row r="565" ht="13.5" customHeight="1" x14ac:dyDescent="0.55000000000000004"/>
    <row r="566" ht="13.5" customHeight="1" x14ac:dyDescent="0.55000000000000004"/>
    <row r="567" ht="13.5" customHeight="1" x14ac:dyDescent="0.55000000000000004"/>
    <row r="568" ht="13.5" customHeight="1" x14ac:dyDescent="0.55000000000000004"/>
    <row r="569" ht="13.5" customHeight="1" x14ac:dyDescent="0.55000000000000004"/>
    <row r="570" ht="13.5" customHeight="1" x14ac:dyDescent="0.55000000000000004"/>
    <row r="571" ht="13.5" customHeight="1" x14ac:dyDescent="0.55000000000000004"/>
    <row r="572" ht="13.5" customHeight="1" x14ac:dyDescent="0.55000000000000004"/>
    <row r="573" ht="13.5" customHeight="1" x14ac:dyDescent="0.55000000000000004"/>
    <row r="574" ht="13.5" customHeight="1" x14ac:dyDescent="0.55000000000000004"/>
    <row r="575" ht="13.5" customHeight="1" x14ac:dyDescent="0.55000000000000004"/>
    <row r="576" ht="13.5" customHeight="1" x14ac:dyDescent="0.55000000000000004"/>
    <row r="577" ht="13.5" customHeight="1" x14ac:dyDescent="0.55000000000000004"/>
    <row r="578" ht="13.5" customHeight="1" x14ac:dyDescent="0.55000000000000004"/>
    <row r="579" ht="13.5" customHeight="1" x14ac:dyDescent="0.55000000000000004"/>
    <row r="580" ht="13.5" customHeight="1" x14ac:dyDescent="0.55000000000000004"/>
    <row r="581" ht="13.5" customHeight="1" x14ac:dyDescent="0.55000000000000004"/>
    <row r="582" ht="13.5" customHeight="1" x14ac:dyDescent="0.55000000000000004"/>
    <row r="583" ht="13.5" customHeight="1" x14ac:dyDescent="0.55000000000000004"/>
    <row r="584" ht="13.5" customHeight="1" x14ac:dyDescent="0.55000000000000004"/>
    <row r="585" ht="13.5" customHeight="1" x14ac:dyDescent="0.55000000000000004"/>
    <row r="586" ht="13.5" customHeight="1" x14ac:dyDescent="0.55000000000000004"/>
    <row r="587" ht="13.5" customHeight="1" x14ac:dyDescent="0.55000000000000004"/>
    <row r="588" ht="13.5" customHeight="1" x14ac:dyDescent="0.55000000000000004"/>
    <row r="589" ht="13.5" customHeight="1" x14ac:dyDescent="0.55000000000000004"/>
    <row r="590" ht="13.5" customHeight="1" x14ac:dyDescent="0.55000000000000004"/>
    <row r="591" ht="13.5" customHeight="1" x14ac:dyDescent="0.55000000000000004"/>
    <row r="592" ht="13.5" customHeight="1" x14ac:dyDescent="0.55000000000000004"/>
    <row r="593" ht="13.5" customHeight="1" x14ac:dyDescent="0.55000000000000004"/>
    <row r="594" ht="13.5" customHeight="1" x14ac:dyDescent="0.55000000000000004"/>
    <row r="595" ht="13.5" customHeight="1" x14ac:dyDescent="0.55000000000000004"/>
    <row r="596" ht="13.5" customHeight="1" x14ac:dyDescent="0.55000000000000004"/>
    <row r="597" ht="13.5" customHeight="1" x14ac:dyDescent="0.55000000000000004"/>
    <row r="598" ht="13.5" customHeight="1" x14ac:dyDescent="0.55000000000000004"/>
    <row r="599" ht="13.5" customHeight="1" x14ac:dyDescent="0.55000000000000004"/>
    <row r="600" ht="13.5" customHeight="1" x14ac:dyDescent="0.55000000000000004"/>
    <row r="601" ht="13.5" customHeight="1" x14ac:dyDescent="0.55000000000000004"/>
    <row r="602" ht="13.5" customHeight="1" x14ac:dyDescent="0.55000000000000004"/>
    <row r="603" ht="13.5" customHeight="1" x14ac:dyDescent="0.55000000000000004"/>
    <row r="604" ht="13.5" customHeight="1" x14ac:dyDescent="0.55000000000000004"/>
    <row r="605" ht="13.5" customHeight="1" x14ac:dyDescent="0.55000000000000004"/>
    <row r="606" ht="13.5" customHeight="1" x14ac:dyDescent="0.55000000000000004"/>
    <row r="607" ht="13.5" customHeight="1" x14ac:dyDescent="0.55000000000000004"/>
    <row r="608" ht="13.5" customHeight="1" x14ac:dyDescent="0.55000000000000004"/>
    <row r="609" ht="13.5" customHeight="1" x14ac:dyDescent="0.55000000000000004"/>
    <row r="610" ht="13.5" customHeight="1" x14ac:dyDescent="0.55000000000000004"/>
    <row r="611" ht="13.5" customHeight="1" x14ac:dyDescent="0.55000000000000004"/>
    <row r="612" ht="13.5" customHeight="1" x14ac:dyDescent="0.55000000000000004"/>
    <row r="613" ht="13.5" customHeight="1" x14ac:dyDescent="0.55000000000000004"/>
    <row r="614" ht="13.5" customHeight="1" x14ac:dyDescent="0.55000000000000004"/>
    <row r="615" ht="13.5" customHeight="1" x14ac:dyDescent="0.55000000000000004"/>
    <row r="616" ht="13.5" customHeight="1" x14ac:dyDescent="0.55000000000000004"/>
    <row r="617" ht="13.5" customHeight="1" x14ac:dyDescent="0.55000000000000004"/>
    <row r="618" ht="13.5" customHeight="1" x14ac:dyDescent="0.55000000000000004"/>
    <row r="619" ht="13.5" customHeight="1" x14ac:dyDescent="0.55000000000000004"/>
    <row r="620" ht="13.5" customHeight="1" x14ac:dyDescent="0.55000000000000004"/>
    <row r="621" ht="13.5" customHeight="1" x14ac:dyDescent="0.55000000000000004"/>
    <row r="622" ht="13.5" customHeight="1" x14ac:dyDescent="0.55000000000000004"/>
    <row r="623" ht="13.5" customHeight="1" x14ac:dyDescent="0.55000000000000004"/>
    <row r="624" ht="13.5" customHeight="1" x14ac:dyDescent="0.55000000000000004"/>
    <row r="625" ht="13.5" customHeight="1" x14ac:dyDescent="0.55000000000000004"/>
    <row r="626" ht="13.5" customHeight="1" x14ac:dyDescent="0.55000000000000004"/>
    <row r="627" ht="13.5" customHeight="1" x14ac:dyDescent="0.55000000000000004"/>
    <row r="628" ht="13.5" customHeight="1" x14ac:dyDescent="0.55000000000000004"/>
    <row r="629" ht="13.5" customHeight="1" x14ac:dyDescent="0.55000000000000004"/>
    <row r="630" ht="13.5" customHeight="1" x14ac:dyDescent="0.55000000000000004"/>
    <row r="631" ht="13.5" customHeight="1" x14ac:dyDescent="0.55000000000000004"/>
    <row r="632" ht="13.5" customHeight="1" x14ac:dyDescent="0.55000000000000004"/>
    <row r="633" ht="13.5" customHeight="1" x14ac:dyDescent="0.55000000000000004"/>
    <row r="634" ht="13.5" customHeight="1" x14ac:dyDescent="0.55000000000000004"/>
    <row r="635" ht="13.5" customHeight="1" x14ac:dyDescent="0.55000000000000004"/>
    <row r="636" ht="13.5" customHeight="1" x14ac:dyDescent="0.55000000000000004"/>
    <row r="637" ht="13.5" customHeight="1" x14ac:dyDescent="0.55000000000000004"/>
    <row r="638" ht="13.5" customHeight="1" x14ac:dyDescent="0.55000000000000004"/>
    <row r="639" ht="13.5" customHeight="1" x14ac:dyDescent="0.55000000000000004"/>
    <row r="640" ht="13.5" customHeight="1" x14ac:dyDescent="0.55000000000000004"/>
    <row r="641" ht="13.5" customHeight="1" x14ac:dyDescent="0.55000000000000004"/>
    <row r="642" ht="13.5" customHeight="1" x14ac:dyDescent="0.55000000000000004"/>
    <row r="643" ht="13.5" customHeight="1" x14ac:dyDescent="0.55000000000000004"/>
    <row r="644" ht="13.5" customHeight="1" x14ac:dyDescent="0.55000000000000004"/>
    <row r="645" ht="13.5" customHeight="1" x14ac:dyDescent="0.55000000000000004"/>
    <row r="646" ht="13.5" customHeight="1" x14ac:dyDescent="0.55000000000000004"/>
    <row r="647" ht="13.5" customHeight="1" x14ac:dyDescent="0.55000000000000004"/>
    <row r="648" ht="13.5" customHeight="1" x14ac:dyDescent="0.55000000000000004"/>
    <row r="649" ht="13.5" customHeight="1" x14ac:dyDescent="0.55000000000000004"/>
    <row r="650" ht="13.5" customHeight="1" x14ac:dyDescent="0.55000000000000004"/>
    <row r="651" ht="13.5" customHeight="1" x14ac:dyDescent="0.55000000000000004"/>
    <row r="652" ht="13.5" customHeight="1" x14ac:dyDescent="0.55000000000000004"/>
    <row r="653" ht="13.5" customHeight="1" x14ac:dyDescent="0.55000000000000004"/>
    <row r="654" ht="13.5" customHeight="1" x14ac:dyDescent="0.55000000000000004"/>
    <row r="655" ht="13.5" customHeight="1" x14ac:dyDescent="0.55000000000000004"/>
    <row r="656" ht="13.5" customHeight="1" x14ac:dyDescent="0.55000000000000004"/>
    <row r="657" ht="13.5" customHeight="1" x14ac:dyDescent="0.55000000000000004"/>
    <row r="658" ht="13.5" customHeight="1" x14ac:dyDescent="0.55000000000000004"/>
    <row r="659" ht="13.5" customHeight="1" x14ac:dyDescent="0.55000000000000004"/>
    <row r="660" ht="13.5" customHeight="1" x14ac:dyDescent="0.55000000000000004"/>
    <row r="661" ht="13.5" customHeight="1" x14ac:dyDescent="0.55000000000000004"/>
    <row r="662" ht="13.5" customHeight="1" x14ac:dyDescent="0.55000000000000004"/>
    <row r="663" ht="13.5" customHeight="1" x14ac:dyDescent="0.55000000000000004"/>
    <row r="664" ht="13.5" customHeight="1" x14ac:dyDescent="0.55000000000000004"/>
    <row r="665" ht="13.5" customHeight="1" x14ac:dyDescent="0.55000000000000004"/>
    <row r="666" ht="13.5" customHeight="1" x14ac:dyDescent="0.55000000000000004"/>
    <row r="667" ht="13.5" customHeight="1" x14ac:dyDescent="0.55000000000000004"/>
    <row r="668" ht="13.5" customHeight="1" x14ac:dyDescent="0.55000000000000004"/>
    <row r="669" ht="13.5" customHeight="1" x14ac:dyDescent="0.55000000000000004"/>
    <row r="670" ht="13.5" customHeight="1" x14ac:dyDescent="0.55000000000000004"/>
    <row r="671" ht="13.5" customHeight="1" x14ac:dyDescent="0.55000000000000004"/>
    <row r="672" ht="13.5" customHeight="1" x14ac:dyDescent="0.55000000000000004"/>
    <row r="673" ht="13.5" customHeight="1" x14ac:dyDescent="0.55000000000000004"/>
    <row r="674" ht="13.5" customHeight="1" x14ac:dyDescent="0.55000000000000004"/>
    <row r="675" ht="13.5" customHeight="1" x14ac:dyDescent="0.55000000000000004"/>
    <row r="676" ht="13.5" customHeight="1" x14ac:dyDescent="0.55000000000000004"/>
    <row r="677" ht="13.5" customHeight="1" x14ac:dyDescent="0.55000000000000004"/>
    <row r="678" ht="13.5" customHeight="1" x14ac:dyDescent="0.55000000000000004"/>
    <row r="679" ht="13.5" customHeight="1" x14ac:dyDescent="0.55000000000000004"/>
    <row r="680" ht="13.5" customHeight="1" x14ac:dyDescent="0.55000000000000004"/>
    <row r="681" ht="13.5" customHeight="1" x14ac:dyDescent="0.55000000000000004"/>
    <row r="682" ht="13.5" customHeight="1" x14ac:dyDescent="0.55000000000000004"/>
    <row r="683" ht="13.5" customHeight="1" x14ac:dyDescent="0.55000000000000004"/>
    <row r="684" ht="13.5" customHeight="1" x14ac:dyDescent="0.55000000000000004"/>
    <row r="685" ht="13.5" customHeight="1" x14ac:dyDescent="0.55000000000000004"/>
    <row r="686" ht="13.5" customHeight="1" x14ac:dyDescent="0.55000000000000004"/>
    <row r="687" ht="13.5" customHeight="1" x14ac:dyDescent="0.55000000000000004"/>
    <row r="688" ht="13.5" customHeight="1" x14ac:dyDescent="0.55000000000000004"/>
    <row r="689" ht="13.5" customHeight="1" x14ac:dyDescent="0.55000000000000004"/>
    <row r="690" ht="13.5" customHeight="1" x14ac:dyDescent="0.55000000000000004"/>
    <row r="691" ht="13.5" customHeight="1" x14ac:dyDescent="0.55000000000000004"/>
    <row r="692" ht="13.5" customHeight="1" x14ac:dyDescent="0.55000000000000004"/>
    <row r="693" ht="13.5" customHeight="1" x14ac:dyDescent="0.55000000000000004"/>
    <row r="694" ht="13.5" customHeight="1" x14ac:dyDescent="0.55000000000000004"/>
    <row r="695" ht="13.5" customHeight="1" x14ac:dyDescent="0.55000000000000004"/>
    <row r="696" ht="13.5" customHeight="1" x14ac:dyDescent="0.55000000000000004"/>
    <row r="697" ht="13.5" customHeight="1" x14ac:dyDescent="0.55000000000000004"/>
    <row r="698" ht="13.5" customHeight="1" x14ac:dyDescent="0.55000000000000004"/>
    <row r="699" ht="13.5" customHeight="1" x14ac:dyDescent="0.55000000000000004"/>
    <row r="700" ht="13.5" customHeight="1" x14ac:dyDescent="0.55000000000000004"/>
    <row r="701" ht="13.5" customHeight="1" x14ac:dyDescent="0.55000000000000004"/>
    <row r="702" ht="13.5" customHeight="1" x14ac:dyDescent="0.55000000000000004"/>
    <row r="703" ht="13.5" customHeight="1" x14ac:dyDescent="0.55000000000000004"/>
    <row r="704" ht="13.5" customHeight="1" x14ac:dyDescent="0.55000000000000004"/>
    <row r="705" ht="13.5" customHeight="1" x14ac:dyDescent="0.55000000000000004"/>
    <row r="706" ht="13.5" customHeight="1" x14ac:dyDescent="0.55000000000000004"/>
    <row r="707" ht="13.5" customHeight="1" x14ac:dyDescent="0.55000000000000004"/>
    <row r="708" ht="13.5" customHeight="1" x14ac:dyDescent="0.55000000000000004"/>
    <row r="709" ht="13.5" customHeight="1" x14ac:dyDescent="0.55000000000000004"/>
    <row r="710" ht="13.5" customHeight="1" x14ac:dyDescent="0.55000000000000004"/>
    <row r="711" ht="13.5" customHeight="1" x14ac:dyDescent="0.55000000000000004"/>
    <row r="712" ht="13.5" customHeight="1" x14ac:dyDescent="0.55000000000000004"/>
    <row r="713" ht="13.5" customHeight="1" x14ac:dyDescent="0.55000000000000004"/>
    <row r="714" ht="13.5" customHeight="1" x14ac:dyDescent="0.55000000000000004"/>
    <row r="715" ht="13.5" customHeight="1" x14ac:dyDescent="0.55000000000000004"/>
    <row r="716" ht="13.5" customHeight="1" x14ac:dyDescent="0.55000000000000004"/>
    <row r="717" ht="13.5" customHeight="1" x14ac:dyDescent="0.55000000000000004"/>
    <row r="718" ht="13.5" customHeight="1" x14ac:dyDescent="0.55000000000000004"/>
    <row r="719" ht="13.5" customHeight="1" x14ac:dyDescent="0.55000000000000004"/>
    <row r="720" ht="13.5" customHeight="1" x14ac:dyDescent="0.55000000000000004"/>
    <row r="721" ht="13.5" customHeight="1" x14ac:dyDescent="0.55000000000000004"/>
    <row r="722" ht="13.5" customHeight="1" x14ac:dyDescent="0.55000000000000004"/>
    <row r="723" ht="13.5" customHeight="1" x14ac:dyDescent="0.55000000000000004"/>
    <row r="724" ht="13.5" customHeight="1" x14ac:dyDescent="0.55000000000000004"/>
    <row r="725" ht="13.5" customHeight="1" x14ac:dyDescent="0.55000000000000004"/>
    <row r="726" ht="13.5" customHeight="1" x14ac:dyDescent="0.55000000000000004"/>
    <row r="727" ht="13.5" customHeight="1" x14ac:dyDescent="0.55000000000000004"/>
    <row r="728" ht="13.5" customHeight="1" x14ac:dyDescent="0.55000000000000004"/>
    <row r="729" ht="13.5" customHeight="1" x14ac:dyDescent="0.55000000000000004"/>
    <row r="730" ht="13.5" customHeight="1" x14ac:dyDescent="0.55000000000000004"/>
    <row r="731" ht="13.5" customHeight="1" x14ac:dyDescent="0.55000000000000004"/>
    <row r="732" ht="13.5" customHeight="1" x14ac:dyDescent="0.55000000000000004"/>
    <row r="733" ht="13.5" customHeight="1" x14ac:dyDescent="0.55000000000000004"/>
    <row r="734" ht="13.5" customHeight="1" x14ac:dyDescent="0.55000000000000004"/>
    <row r="735" ht="13.5" customHeight="1" x14ac:dyDescent="0.55000000000000004"/>
    <row r="736" ht="13.5" customHeight="1" x14ac:dyDescent="0.55000000000000004"/>
    <row r="737" ht="13.5" customHeight="1" x14ac:dyDescent="0.55000000000000004"/>
    <row r="738" ht="13.5" customHeight="1" x14ac:dyDescent="0.55000000000000004"/>
    <row r="739" ht="13.5" customHeight="1" x14ac:dyDescent="0.55000000000000004"/>
    <row r="740" ht="13.5" customHeight="1" x14ac:dyDescent="0.55000000000000004"/>
    <row r="741" ht="13.5" customHeight="1" x14ac:dyDescent="0.55000000000000004"/>
    <row r="742" ht="13.5" customHeight="1" x14ac:dyDescent="0.55000000000000004"/>
    <row r="743" ht="13.5" customHeight="1" x14ac:dyDescent="0.55000000000000004"/>
    <row r="744" ht="13.5" customHeight="1" x14ac:dyDescent="0.55000000000000004"/>
    <row r="745" ht="13.5" customHeight="1" x14ac:dyDescent="0.55000000000000004"/>
    <row r="746" ht="13.5" customHeight="1" x14ac:dyDescent="0.55000000000000004"/>
    <row r="747" ht="13.5" customHeight="1" x14ac:dyDescent="0.55000000000000004"/>
    <row r="748" ht="13.5" customHeight="1" x14ac:dyDescent="0.55000000000000004"/>
    <row r="749" ht="13.5" customHeight="1" x14ac:dyDescent="0.55000000000000004"/>
    <row r="750" ht="13.5" customHeight="1" x14ac:dyDescent="0.55000000000000004"/>
    <row r="751" ht="13.5" customHeight="1" x14ac:dyDescent="0.55000000000000004"/>
    <row r="752" ht="13.5" customHeight="1" x14ac:dyDescent="0.55000000000000004"/>
    <row r="753" ht="13.5" customHeight="1" x14ac:dyDescent="0.55000000000000004"/>
    <row r="754" ht="13.5" customHeight="1" x14ac:dyDescent="0.55000000000000004"/>
    <row r="755" ht="13.5" customHeight="1" x14ac:dyDescent="0.55000000000000004"/>
    <row r="756" ht="13.5" customHeight="1" x14ac:dyDescent="0.55000000000000004"/>
    <row r="757" ht="13.5" customHeight="1" x14ac:dyDescent="0.55000000000000004"/>
    <row r="758" ht="13.5" customHeight="1" x14ac:dyDescent="0.55000000000000004"/>
    <row r="759" ht="13.5" customHeight="1" x14ac:dyDescent="0.55000000000000004"/>
    <row r="760" ht="13.5" customHeight="1" x14ac:dyDescent="0.55000000000000004"/>
    <row r="761" ht="13.5" customHeight="1" x14ac:dyDescent="0.55000000000000004"/>
    <row r="762" ht="13.5" customHeight="1" x14ac:dyDescent="0.55000000000000004"/>
    <row r="763" ht="13.5" customHeight="1" x14ac:dyDescent="0.55000000000000004"/>
    <row r="764" ht="13.5" customHeight="1" x14ac:dyDescent="0.55000000000000004"/>
    <row r="765" ht="13.5" customHeight="1" x14ac:dyDescent="0.55000000000000004"/>
    <row r="766" ht="13.5" customHeight="1" x14ac:dyDescent="0.55000000000000004"/>
    <row r="767" ht="13.5" customHeight="1" x14ac:dyDescent="0.55000000000000004"/>
    <row r="768" ht="13.5" customHeight="1" x14ac:dyDescent="0.55000000000000004"/>
    <row r="769" ht="13.5" customHeight="1" x14ac:dyDescent="0.55000000000000004"/>
    <row r="770" ht="13.5" customHeight="1" x14ac:dyDescent="0.55000000000000004"/>
    <row r="771" ht="13.5" customHeight="1" x14ac:dyDescent="0.55000000000000004"/>
    <row r="772" ht="13.5" customHeight="1" x14ac:dyDescent="0.55000000000000004"/>
    <row r="773" ht="13.5" customHeight="1" x14ac:dyDescent="0.55000000000000004"/>
    <row r="774" ht="13.5" customHeight="1" x14ac:dyDescent="0.55000000000000004"/>
    <row r="775" ht="13.5" customHeight="1" x14ac:dyDescent="0.55000000000000004"/>
    <row r="776" ht="13.5" customHeight="1" x14ac:dyDescent="0.55000000000000004"/>
    <row r="777" ht="13.5" customHeight="1" x14ac:dyDescent="0.55000000000000004"/>
    <row r="778" ht="13.5" customHeight="1" x14ac:dyDescent="0.55000000000000004"/>
    <row r="779" ht="13.5" customHeight="1" x14ac:dyDescent="0.55000000000000004"/>
    <row r="780" ht="13.5" customHeight="1" x14ac:dyDescent="0.55000000000000004"/>
    <row r="781" ht="13.5" customHeight="1" x14ac:dyDescent="0.55000000000000004"/>
    <row r="782" ht="13.5" customHeight="1" x14ac:dyDescent="0.55000000000000004"/>
    <row r="783" ht="13.5" customHeight="1" x14ac:dyDescent="0.55000000000000004"/>
    <row r="784" ht="13.5" customHeight="1" x14ac:dyDescent="0.55000000000000004"/>
    <row r="785" ht="13.5" customHeight="1" x14ac:dyDescent="0.55000000000000004"/>
    <row r="786" ht="13.5" customHeight="1" x14ac:dyDescent="0.55000000000000004"/>
    <row r="787" ht="13.5" customHeight="1" x14ac:dyDescent="0.55000000000000004"/>
    <row r="788" ht="13.5" customHeight="1" x14ac:dyDescent="0.55000000000000004"/>
    <row r="789" ht="13.5" customHeight="1" x14ac:dyDescent="0.55000000000000004"/>
    <row r="790" ht="13.5" customHeight="1" x14ac:dyDescent="0.55000000000000004"/>
    <row r="791" ht="13.5" customHeight="1" x14ac:dyDescent="0.55000000000000004"/>
    <row r="792" ht="13.5" customHeight="1" x14ac:dyDescent="0.55000000000000004"/>
    <row r="793" ht="13.5" customHeight="1" x14ac:dyDescent="0.55000000000000004"/>
    <row r="794" ht="13.5" customHeight="1" x14ac:dyDescent="0.55000000000000004"/>
    <row r="795" ht="13.5" customHeight="1" x14ac:dyDescent="0.55000000000000004"/>
    <row r="796" ht="13.5" customHeight="1" x14ac:dyDescent="0.55000000000000004"/>
    <row r="797" ht="13.5" customHeight="1" x14ac:dyDescent="0.55000000000000004"/>
    <row r="798" ht="13.5" customHeight="1" x14ac:dyDescent="0.55000000000000004"/>
    <row r="799" ht="13.5" customHeight="1" x14ac:dyDescent="0.55000000000000004"/>
    <row r="800" ht="13.5" customHeight="1" x14ac:dyDescent="0.55000000000000004"/>
    <row r="801" ht="13.5" customHeight="1" x14ac:dyDescent="0.55000000000000004"/>
    <row r="802" ht="13.5" customHeight="1" x14ac:dyDescent="0.55000000000000004"/>
    <row r="803" ht="13.5" customHeight="1" x14ac:dyDescent="0.55000000000000004"/>
    <row r="804" ht="13.5" customHeight="1" x14ac:dyDescent="0.55000000000000004"/>
    <row r="805" ht="13.5" customHeight="1" x14ac:dyDescent="0.55000000000000004"/>
    <row r="806" ht="13.5" customHeight="1" x14ac:dyDescent="0.55000000000000004"/>
    <row r="807" ht="13.5" customHeight="1" x14ac:dyDescent="0.55000000000000004"/>
    <row r="808" ht="13.5" customHeight="1" x14ac:dyDescent="0.55000000000000004"/>
    <row r="809" ht="13.5" customHeight="1" x14ac:dyDescent="0.55000000000000004"/>
    <row r="810" ht="13.5" customHeight="1" x14ac:dyDescent="0.55000000000000004"/>
    <row r="811" ht="13.5" customHeight="1" x14ac:dyDescent="0.55000000000000004"/>
    <row r="812" ht="13.5" customHeight="1" x14ac:dyDescent="0.55000000000000004"/>
    <row r="813" ht="13.5" customHeight="1" x14ac:dyDescent="0.55000000000000004"/>
    <row r="814" ht="13.5" customHeight="1" x14ac:dyDescent="0.55000000000000004"/>
    <row r="815" ht="13.5" customHeight="1" x14ac:dyDescent="0.55000000000000004"/>
    <row r="816" ht="13.5" customHeight="1" x14ac:dyDescent="0.55000000000000004"/>
    <row r="817" ht="13.5" customHeight="1" x14ac:dyDescent="0.55000000000000004"/>
    <row r="818" ht="13.5" customHeight="1" x14ac:dyDescent="0.55000000000000004"/>
    <row r="819" ht="13.5" customHeight="1" x14ac:dyDescent="0.55000000000000004"/>
    <row r="820" ht="13.5" customHeight="1" x14ac:dyDescent="0.55000000000000004"/>
    <row r="821" ht="13.5" customHeight="1" x14ac:dyDescent="0.55000000000000004"/>
    <row r="822" ht="13.5" customHeight="1" x14ac:dyDescent="0.55000000000000004"/>
    <row r="823" ht="13.5" customHeight="1" x14ac:dyDescent="0.55000000000000004"/>
    <row r="824" ht="13.5" customHeight="1" x14ac:dyDescent="0.55000000000000004"/>
    <row r="825" ht="13.5" customHeight="1" x14ac:dyDescent="0.55000000000000004"/>
    <row r="826" ht="13.5" customHeight="1" x14ac:dyDescent="0.55000000000000004"/>
    <row r="827" ht="13.5" customHeight="1" x14ac:dyDescent="0.55000000000000004"/>
    <row r="828" ht="13.5" customHeight="1" x14ac:dyDescent="0.55000000000000004"/>
    <row r="829" ht="13.5" customHeight="1" x14ac:dyDescent="0.55000000000000004"/>
    <row r="830" ht="13.5" customHeight="1" x14ac:dyDescent="0.55000000000000004"/>
    <row r="831" ht="13.5" customHeight="1" x14ac:dyDescent="0.55000000000000004"/>
    <row r="832" ht="13.5" customHeight="1" x14ac:dyDescent="0.55000000000000004"/>
    <row r="833" ht="13.5" customHeight="1" x14ac:dyDescent="0.55000000000000004"/>
    <row r="834" ht="13.5" customHeight="1" x14ac:dyDescent="0.55000000000000004"/>
    <row r="835" ht="13.5" customHeight="1" x14ac:dyDescent="0.55000000000000004"/>
    <row r="836" ht="13.5" customHeight="1" x14ac:dyDescent="0.55000000000000004"/>
    <row r="837" ht="13.5" customHeight="1" x14ac:dyDescent="0.55000000000000004"/>
    <row r="838" ht="13.5" customHeight="1" x14ac:dyDescent="0.55000000000000004"/>
    <row r="839" ht="13.5" customHeight="1" x14ac:dyDescent="0.55000000000000004"/>
    <row r="840" ht="13.5" customHeight="1" x14ac:dyDescent="0.55000000000000004"/>
    <row r="841" ht="13.5" customHeight="1" x14ac:dyDescent="0.55000000000000004"/>
    <row r="842" ht="13.5" customHeight="1" x14ac:dyDescent="0.55000000000000004"/>
    <row r="843" ht="13.5" customHeight="1" x14ac:dyDescent="0.55000000000000004"/>
    <row r="844" ht="13.5" customHeight="1" x14ac:dyDescent="0.55000000000000004"/>
    <row r="845" ht="13.5" customHeight="1" x14ac:dyDescent="0.55000000000000004"/>
    <row r="846" ht="13.5" customHeight="1" x14ac:dyDescent="0.55000000000000004"/>
    <row r="847" ht="13.5" customHeight="1" x14ac:dyDescent="0.55000000000000004"/>
    <row r="848" ht="13.5" customHeight="1" x14ac:dyDescent="0.55000000000000004"/>
    <row r="849" ht="13.5" customHeight="1" x14ac:dyDescent="0.55000000000000004"/>
    <row r="850" ht="13.5" customHeight="1" x14ac:dyDescent="0.55000000000000004"/>
    <row r="851" ht="13.5" customHeight="1" x14ac:dyDescent="0.55000000000000004"/>
    <row r="852" ht="13.5" customHeight="1" x14ac:dyDescent="0.55000000000000004"/>
    <row r="853" ht="13.5" customHeight="1" x14ac:dyDescent="0.55000000000000004"/>
    <row r="854" ht="13.5" customHeight="1" x14ac:dyDescent="0.55000000000000004"/>
    <row r="855" ht="13.5" customHeight="1" x14ac:dyDescent="0.55000000000000004"/>
    <row r="856" ht="13.5" customHeight="1" x14ac:dyDescent="0.55000000000000004"/>
    <row r="857" ht="13.5" customHeight="1" x14ac:dyDescent="0.55000000000000004"/>
    <row r="858" ht="13.5" customHeight="1" x14ac:dyDescent="0.55000000000000004"/>
    <row r="859" ht="13.5" customHeight="1" x14ac:dyDescent="0.55000000000000004"/>
    <row r="860" ht="13.5" customHeight="1" x14ac:dyDescent="0.55000000000000004"/>
    <row r="861" ht="13.5" customHeight="1" x14ac:dyDescent="0.55000000000000004"/>
    <row r="862" ht="13.5" customHeight="1" x14ac:dyDescent="0.55000000000000004"/>
    <row r="863" ht="13.5" customHeight="1" x14ac:dyDescent="0.55000000000000004"/>
    <row r="864" ht="13.5" customHeight="1" x14ac:dyDescent="0.55000000000000004"/>
    <row r="865" ht="13.5" customHeight="1" x14ac:dyDescent="0.55000000000000004"/>
    <row r="866" ht="13.5" customHeight="1" x14ac:dyDescent="0.55000000000000004"/>
    <row r="867" ht="13.5" customHeight="1" x14ac:dyDescent="0.55000000000000004"/>
    <row r="868" ht="13.5" customHeight="1" x14ac:dyDescent="0.55000000000000004"/>
    <row r="869" ht="13.5" customHeight="1" x14ac:dyDescent="0.55000000000000004"/>
    <row r="870" ht="13.5" customHeight="1" x14ac:dyDescent="0.55000000000000004"/>
    <row r="871" ht="13.5" customHeight="1" x14ac:dyDescent="0.55000000000000004"/>
    <row r="872" ht="13.5" customHeight="1" x14ac:dyDescent="0.55000000000000004"/>
    <row r="873" ht="13.5" customHeight="1" x14ac:dyDescent="0.55000000000000004"/>
    <row r="874" ht="13.5" customHeight="1" x14ac:dyDescent="0.55000000000000004"/>
    <row r="875" ht="13.5" customHeight="1" x14ac:dyDescent="0.55000000000000004"/>
    <row r="876" ht="13.5" customHeight="1" x14ac:dyDescent="0.55000000000000004"/>
    <row r="877" ht="13.5" customHeight="1" x14ac:dyDescent="0.55000000000000004"/>
    <row r="878" ht="13.5" customHeight="1" x14ac:dyDescent="0.55000000000000004"/>
    <row r="879" ht="13.5" customHeight="1" x14ac:dyDescent="0.55000000000000004"/>
    <row r="880" ht="13.5" customHeight="1" x14ac:dyDescent="0.55000000000000004"/>
    <row r="881" ht="13.5" customHeight="1" x14ac:dyDescent="0.55000000000000004"/>
    <row r="882" ht="13.5" customHeight="1" x14ac:dyDescent="0.55000000000000004"/>
    <row r="883" ht="13.5" customHeight="1" x14ac:dyDescent="0.55000000000000004"/>
    <row r="884" ht="13.5" customHeight="1" x14ac:dyDescent="0.55000000000000004"/>
    <row r="885" ht="13.5" customHeight="1" x14ac:dyDescent="0.55000000000000004"/>
    <row r="886" ht="13.5" customHeight="1" x14ac:dyDescent="0.55000000000000004"/>
    <row r="887" ht="13.5" customHeight="1" x14ac:dyDescent="0.55000000000000004"/>
    <row r="888" ht="13.5" customHeight="1" x14ac:dyDescent="0.55000000000000004"/>
    <row r="889" ht="13.5" customHeight="1" x14ac:dyDescent="0.55000000000000004"/>
    <row r="890" ht="13.5" customHeight="1" x14ac:dyDescent="0.55000000000000004"/>
    <row r="891" ht="13.5" customHeight="1" x14ac:dyDescent="0.55000000000000004"/>
    <row r="892" ht="13.5" customHeight="1" x14ac:dyDescent="0.55000000000000004"/>
    <row r="893" ht="13.5" customHeight="1" x14ac:dyDescent="0.55000000000000004"/>
    <row r="894" ht="13.5" customHeight="1" x14ac:dyDescent="0.55000000000000004"/>
    <row r="895" ht="13.5" customHeight="1" x14ac:dyDescent="0.55000000000000004"/>
    <row r="896" ht="13.5" customHeight="1" x14ac:dyDescent="0.55000000000000004"/>
    <row r="897" ht="13.5" customHeight="1" x14ac:dyDescent="0.55000000000000004"/>
    <row r="898" ht="13.5" customHeight="1" x14ac:dyDescent="0.55000000000000004"/>
    <row r="899" ht="13.5" customHeight="1" x14ac:dyDescent="0.55000000000000004"/>
    <row r="900" ht="13.5" customHeight="1" x14ac:dyDescent="0.55000000000000004"/>
    <row r="901" ht="13.5" customHeight="1" x14ac:dyDescent="0.55000000000000004"/>
    <row r="902" ht="13.5" customHeight="1" x14ac:dyDescent="0.55000000000000004"/>
    <row r="903" ht="13.5" customHeight="1" x14ac:dyDescent="0.55000000000000004"/>
    <row r="904" ht="13.5" customHeight="1" x14ac:dyDescent="0.55000000000000004"/>
    <row r="905" ht="13.5" customHeight="1" x14ac:dyDescent="0.55000000000000004"/>
    <row r="906" ht="13.5" customHeight="1" x14ac:dyDescent="0.55000000000000004"/>
    <row r="907" ht="13.5" customHeight="1" x14ac:dyDescent="0.55000000000000004"/>
    <row r="908" ht="13.5" customHeight="1" x14ac:dyDescent="0.55000000000000004"/>
    <row r="909" ht="13.5" customHeight="1" x14ac:dyDescent="0.55000000000000004"/>
    <row r="910" ht="13.5" customHeight="1" x14ac:dyDescent="0.55000000000000004"/>
    <row r="911" ht="13.5" customHeight="1" x14ac:dyDescent="0.55000000000000004"/>
    <row r="912" ht="13.5" customHeight="1" x14ac:dyDescent="0.55000000000000004"/>
    <row r="913" ht="13.5" customHeight="1" x14ac:dyDescent="0.55000000000000004"/>
    <row r="914" ht="13.5" customHeight="1" x14ac:dyDescent="0.55000000000000004"/>
    <row r="915" ht="13.5" customHeight="1" x14ac:dyDescent="0.55000000000000004"/>
    <row r="916" ht="13.5" customHeight="1" x14ac:dyDescent="0.55000000000000004"/>
    <row r="917" ht="13.5" customHeight="1" x14ac:dyDescent="0.55000000000000004"/>
    <row r="918" ht="13.5" customHeight="1" x14ac:dyDescent="0.55000000000000004"/>
    <row r="919" ht="13.5" customHeight="1" x14ac:dyDescent="0.55000000000000004"/>
    <row r="920" ht="13.5" customHeight="1" x14ac:dyDescent="0.55000000000000004"/>
    <row r="921" ht="13.5" customHeight="1" x14ac:dyDescent="0.55000000000000004"/>
    <row r="922" ht="13.5" customHeight="1" x14ac:dyDescent="0.55000000000000004"/>
    <row r="923" ht="13.5" customHeight="1" x14ac:dyDescent="0.55000000000000004"/>
    <row r="924" ht="13.5" customHeight="1" x14ac:dyDescent="0.55000000000000004"/>
    <row r="925" ht="13.5" customHeight="1" x14ac:dyDescent="0.55000000000000004"/>
    <row r="926" ht="13.5" customHeight="1" x14ac:dyDescent="0.55000000000000004"/>
    <row r="927" ht="13.5" customHeight="1" x14ac:dyDescent="0.55000000000000004"/>
    <row r="928" ht="13.5" customHeight="1" x14ac:dyDescent="0.55000000000000004"/>
    <row r="929" ht="13.5" customHeight="1" x14ac:dyDescent="0.55000000000000004"/>
    <row r="930" ht="13.5" customHeight="1" x14ac:dyDescent="0.55000000000000004"/>
    <row r="931" ht="13.5" customHeight="1" x14ac:dyDescent="0.55000000000000004"/>
    <row r="932" ht="13.5" customHeight="1" x14ac:dyDescent="0.55000000000000004"/>
    <row r="933" ht="13.5" customHeight="1" x14ac:dyDescent="0.55000000000000004"/>
    <row r="934" ht="13.5" customHeight="1" x14ac:dyDescent="0.55000000000000004"/>
    <row r="935" ht="13.5" customHeight="1" x14ac:dyDescent="0.55000000000000004"/>
    <row r="936" ht="13.5" customHeight="1" x14ac:dyDescent="0.55000000000000004"/>
    <row r="937" ht="13.5" customHeight="1" x14ac:dyDescent="0.55000000000000004"/>
    <row r="938" ht="13.5" customHeight="1" x14ac:dyDescent="0.55000000000000004"/>
    <row r="939" ht="13.5" customHeight="1" x14ac:dyDescent="0.55000000000000004"/>
    <row r="940" ht="13.5" customHeight="1" x14ac:dyDescent="0.55000000000000004"/>
    <row r="941" ht="13.5" customHeight="1" x14ac:dyDescent="0.55000000000000004"/>
    <row r="942" ht="13.5" customHeight="1" x14ac:dyDescent="0.55000000000000004"/>
    <row r="943" ht="13.5" customHeight="1" x14ac:dyDescent="0.55000000000000004"/>
    <row r="944" ht="13.5" customHeight="1" x14ac:dyDescent="0.55000000000000004"/>
    <row r="945" ht="13.5" customHeight="1" x14ac:dyDescent="0.55000000000000004"/>
    <row r="946" ht="13.5" customHeight="1" x14ac:dyDescent="0.55000000000000004"/>
    <row r="947" ht="13.5" customHeight="1" x14ac:dyDescent="0.55000000000000004"/>
    <row r="948" ht="13.5" customHeight="1" x14ac:dyDescent="0.55000000000000004"/>
    <row r="949" ht="13.5" customHeight="1" x14ac:dyDescent="0.55000000000000004"/>
    <row r="950" ht="13.5" customHeight="1" x14ac:dyDescent="0.55000000000000004"/>
    <row r="951" ht="13.5" customHeight="1" x14ac:dyDescent="0.55000000000000004"/>
    <row r="952" ht="13.5" customHeight="1" x14ac:dyDescent="0.55000000000000004"/>
    <row r="953" ht="13.5" customHeight="1" x14ac:dyDescent="0.55000000000000004"/>
    <row r="954" ht="13.5" customHeight="1" x14ac:dyDescent="0.55000000000000004"/>
    <row r="955" ht="13.5" customHeight="1" x14ac:dyDescent="0.55000000000000004"/>
    <row r="956" ht="13.5" customHeight="1" x14ac:dyDescent="0.55000000000000004"/>
    <row r="957" ht="13.5" customHeight="1" x14ac:dyDescent="0.55000000000000004"/>
    <row r="958" ht="13.5" customHeight="1" x14ac:dyDescent="0.55000000000000004"/>
    <row r="959" ht="13.5" customHeight="1" x14ac:dyDescent="0.55000000000000004"/>
    <row r="960" ht="13.5" customHeight="1" x14ac:dyDescent="0.55000000000000004"/>
    <row r="961" ht="13.5" customHeight="1" x14ac:dyDescent="0.55000000000000004"/>
    <row r="962" ht="13.5" customHeight="1" x14ac:dyDescent="0.55000000000000004"/>
    <row r="963" ht="13.5" customHeight="1" x14ac:dyDescent="0.55000000000000004"/>
    <row r="964" ht="13.5" customHeight="1" x14ac:dyDescent="0.55000000000000004"/>
    <row r="965" ht="13.5" customHeight="1" x14ac:dyDescent="0.55000000000000004"/>
    <row r="966" ht="13.5" customHeight="1" x14ac:dyDescent="0.55000000000000004"/>
    <row r="967" ht="13.5" customHeight="1" x14ac:dyDescent="0.55000000000000004"/>
    <row r="968" ht="13.5" customHeight="1" x14ac:dyDescent="0.55000000000000004"/>
    <row r="969" ht="13.5" customHeight="1" x14ac:dyDescent="0.55000000000000004"/>
    <row r="970" ht="13.5" customHeight="1" x14ac:dyDescent="0.55000000000000004"/>
    <row r="971" ht="13.5" customHeight="1" x14ac:dyDescent="0.55000000000000004"/>
    <row r="972" ht="13.5" customHeight="1" x14ac:dyDescent="0.55000000000000004"/>
    <row r="973" ht="13.5" customHeight="1" x14ac:dyDescent="0.55000000000000004"/>
    <row r="974" ht="13.5" customHeight="1" x14ac:dyDescent="0.55000000000000004"/>
    <row r="975" ht="13.5" customHeight="1" x14ac:dyDescent="0.55000000000000004"/>
    <row r="976" ht="13.5" customHeight="1" x14ac:dyDescent="0.55000000000000004"/>
    <row r="977" ht="13.5" customHeight="1" x14ac:dyDescent="0.55000000000000004"/>
    <row r="978" ht="13.5" customHeight="1" x14ac:dyDescent="0.55000000000000004"/>
    <row r="979" ht="13.5" customHeight="1" x14ac:dyDescent="0.55000000000000004"/>
    <row r="980" ht="13.5" customHeight="1" x14ac:dyDescent="0.55000000000000004"/>
    <row r="981" ht="13.5" customHeight="1" x14ac:dyDescent="0.55000000000000004"/>
    <row r="982" ht="13.5" customHeight="1" x14ac:dyDescent="0.55000000000000004"/>
    <row r="983" ht="13.5" customHeight="1" x14ac:dyDescent="0.55000000000000004"/>
    <row r="984" ht="13.5" customHeight="1" x14ac:dyDescent="0.55000000000000004"/>
    <row r="985" ht="13.5" customHeight="1" x14ac:dyDescent="0.55000000000000004"/>
    <row r="986" ht="13.5" customHeight="1" x14ac:dyDescent="0.55000000000000004"/>
    <row r="987" ht="13.5" customHeight="1" x14ac:dyDescent="0.55000000000000004"/>
    <row r="988" ht="13.5" customHeight="1" x14ac:dyDescent="0.55000000000000004"/>
    <row r="989" ht="13.5" customHeight="1" x14ac:dyDescent="0.55000000000000004"/>
    <row r="990" ht="13.5" customHeight="1" x14ac:dyDescent="0.55000000000000004"/>
    <row r="991" ht="13.5" customHeight="1" x14ac:dyDescent="0.55000000000000004"/>
    <row r="992" ht="13.5" customHeight="1" x14ac:dyDescent="0.55000000000000004"/>
    <row r="993" ht="13.5" customHeight="1" x14ac:dyDescent="0.55000000000000004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D90A6-9BA4-41AB-A744-0EBF953E1C50}">
  <dimension ref="B2:J26"/>
  <sheetViews>
    <sheetView topLeftCell="A21" workbookViewId="0">
      <selection activeCell="B23" sqref="B23"/>
    </sheetView>
  </sheetViews>
  <sheetFormatPr defaultRowHeight="16.8" x14ac:dyDescent="0.5"/>
  <cols>
    <col min="2" max="2" width="76.09765625" customWidth="1"/>
    <col min="3" max="3" width="16.69921875" customWidth="1"/>
    <col min="4" max="5" width="15.59765625" customWidth="1"/>
    <col min="6" max="6" width="17.69921875" customWidth="1"/>
    <col min="7" max="7" width="15.59765625" customWidth="1"/>
    <col min="8" max="8" width="18.796875" customWidth="1"/>
    <col min="9" max="9" width="11.796875" style="203" customWidth="1"/>
    <col min="10" max="10" width="31.8984375" style="193" customWidth="1"/>
  </cols>
  <sheetData>
    <row r="2" spans="2:10" ht="42" x14ac:dyDescent="0.25">
      <c r="B2" s="233" t="s">
        <v>47</v>
      </c>
      <c r="C2" s="100" t="s">
        <v>372</v>
      </c>
      <c r="D2" s="100" t="s">
        <v>374</v>
      </c>
      <c r="E2" s="100" t="s">
        <v>376</v>
      </c>
      <c r="F2" s="100" t="s">
        <v>378</v>
      </c>
      <c r="G2" s="100" t="s">
        <v>379</v>
      </c>
      <c r="H2" s="100" t="s">
        <v>380</v>
      </c>
      <c r="I2" s="226" t="s">
        <v>499</v>
      </c>
      <c r="J2" s="231" t="s">
        <v>488</v>
      </c>
    </row>
    <row r="3" spans="2:10" ht="21" x14ac:dyDescent="0.25">
      <c r="B3" s="233"/>
      <c r="C3" s="100" t="s">
        <v>373</v>
      </c>
      <c r="D3" s="100" t="s">
        <v>375</v>
      </c>
      <c r="E3" s="100" t="s">
        <v>377</v>
      </c>
      <c r="F3" s="100" t="s">
        <v>377</v>
      </c>
      <c r="G3" s="100" t="s">
        <v>375</v>
      </c>
      <c r="H3" s="100" t="s">
        <v>381</v>
      </c>
      <c r="I3" s="227"/>
      <c r="J3" s="232"/>
    </row>
    <row r="4" spans="2:10" ht="21" x14ac:dyDescent="0.5">
      <c r="B4" s="189" t="s">
        <v>382</v>
      </c>
      <c r="C4" s="189"/>
      <c r="D4" s="189"/>
      <c r="E4" s="189"/>
      <c r="F4" s="189"/>
      <c r="G4" s="189"/>
      <c r="H4" s="189"/>
      <c r="I4" s="190"/>
      <c r="J4" s="191"/>
    </row>
    <row r="5" spans="2:10" ht="63" x14ac:dyDescent="0.25">
      <c r="B5" s="99" t="s">
        <v>398</v>
      </c>
      <c r="C5" s="96">
        <v>30</v>
      </c>
      <c r="D5" s="96">
        <v>15</v>
      </c>
      <c r="E5" s="96">
        <v>20</v>
      </c>
      <c r="F5" s="96">
        <v>20</v>
      </c>
      <c r="G5" s="96">
        <v>10</v>
      </c>
      <c r="H5" s="96">
        <f>SUM(C5:G5)</f>
        <v>95</v>
      </c>
      <c r="I5" s="192" t="s">
        <v>486</v>
      </c>
      <c r="J5" s="193" t="s">
        <v>489</v>
      </c>
    </row>
    <row r="6" spans="2:10" ht="43.2" customHeight="1" x14ac:dyDescent="0.25">
      <c r="B6" s="95" t="s">
        <v>383</v>
      </c>
      <c r="C6" s="101">
        <v>20</v>
      </c>
      <c r="D6" s="101">
        <v>15</v>
      </c>
      <c r="E6" s="101">
        <v>20</v>
      </c>
      <c r="F6" s="101">
        <v>15</v>
      </c>
      <c r="G6" s="101">
        <v>10</v>
      </c>
      <c r="H6" s="96">
        <f>SUM(C6:G6)</f>
        <v>80</v>
      </c>
      <c r="I6" s="192" t="s">
        <v>486</v>
      </c>
      <c r="J6" s="193" t="s">
        <v>489</v>
      </c>
    </row>
    <row r="7" spans="2:10" ht="35.4" customHeight="1" x14ac:dyDescent="0.25">
      <c r="B7" s="94" t="s">
        <v>384</v>
      </c>
      <c r="C7" s="96">
        <v>25</v>
      </c>
      <c r="D7" s="96">
        <v>15</v>
      </c>
      <c r="E7" s="96">
        <v>20</v>
      </c>
      <c r="F7" s="96">
        <v>15</v>
      </c>
      <c r="G7" s="96">
        <v>15</v>
      </c>
      <c r="H7" s="96">
        <f>SUM(C7:G7)</f>
        <v>90</v>
      </c>
      <c r="I7" s="192" t="s">
        <v>486</v>
      </c>
      <c r="J7" s="193" t="s">
        <v>489</v>
      </c>
    </row>
    <row r="8" spans="2:10" ht="21" x14ac:dyDescent="0.5">
      <c r="B8" s="237" t="s">
        <v>385</v>
      </c>
      <c r="C8" s="237"/>
      <c r="D8" s="237"/>
      <c r="E8" s="237"/>
      <c r="F8" s="237"/>
      <c r="G8" s="237"/>
      <c r="H8" s="237"/>
      <c r="I8" s="194"/>
      <c r="J8" s="195"/>
    </row>
    <row r="9" spans="2:10" ht="63" x14ac:dyDescent="0.25">
      <c r="B9" s="98" t="s">
        <v>399</v>
      </c>
      <c r="C9" s="96">
        <v>20</v>
      </c>
      <c r="D9" s="96">
        <v>15</v>
      </c>
      <c r="E9" s="96">
        <v>15</v>
      </c>
      <c r="F9" s="96">
        <v>20</v>
      </c>
      <c r="G9" s="96">
        <v>10</v>
      </c>
      <c r="H9" s="96">
        <f>SUM(C9:G9)</f>
        <v>80</v>
      </c>
      <c r="I9" s="192" t="s">
        <v>486</v>
      </c>
      <c r="J9" s="193" t="s">
        <v>490</v>
      </c>
    </row>
    <row r="10" spans="2:10" ht="63" x14ac:dyDescent="0.25">
      <c r="B10" s="98" t="s">
        <v>386</v>
      </c>
      <c r="C10" s="96">
        <v>25</v>
      </c>
      <c r="D10" s="96">
        <v>15</v>
      </c>
      <c r="E10" s="96">
        <v>20</v>
      </c>
      <c r="F10" s="96">
        <v>20</v>
      </c>
      <c r="G10" s="96">
        <v>15</v>
      </c>
      <c r="H10" s="96">
        <f>SUM(C10:G10)</f>
        <v>95</v>
      </c>
      <c r="I10" s="192" t="s">
        <v>486</v>
      </c>
      <c r="J10" s="193" t="s">
        <v>490</v>
      </c>
    </row>
    <row r="11" spans="2:10" ht="21" x14ac:dyDescent="0.5">
      <c r="B11" s="235" t="s">
        <v>387</v>
      </c>
      <c r="C11" s="235"/>
      <c r="D11" s="235"/>
      <c r="E11" s="235"/>
      <c r="F11" s="235"/>
      <c r="G11" s="235"/>
      <c r="H11" s="235"/>
      <c r="I11" s="196"/>
      <c r="J11" s="197"/>
    </row>
    <row r="12" spans="2:10" ht="21" x14ac:dyDescent="0.25">
      <c r="B12" s="94" t="s">
        <v>500</v>
      </c>
      <c r="C12" s="96">
        <v>25</v>
      </c>
      <c r="D12" s="96">
        <v>15</v>
      </c>
      <c r="E12" s="96">
        <v>20</v>
      </c>
      <c r="F12" s="96">
        <v>15</v>
      </c>
      <c r="G12" s="96">
        <v>15</v>
      </c>
      <c r="H12" s="96">
        <f>SUM(C12:G12)</f>
        <v>90</v>
      </c>
      <c r="I12" s="192" t="s">
        <v>486</v>
      </c>
      <c r="J12" s="193" t="s">
        <v>489</v>
      </c>
    </row>
    <row r="13" spans="2:10" ht="63" x14ac:dyDescent="0.25">
      <c r="B13" s="98" t="s">
        <v>388</v>
      </c>
      <c r="C13" s="96">
        <v>30</v>
      </c>
      <c r="D13" s="96">
        <v>15</v>
      </c>
      <c r="E13" s="96">
        <v>20</v>
      </c>
      <c r="F13" s="96">
        <v>15</v>
      </c>
      <c r="G13" s="96">
        <v>15</v>
      </c>
      <c r="H13" s="96">
        <f>SUM(C13:G13)</f>
        <v>95</v>
      </c>
      <c r="I13" s="192" t="s">
        <v>486</v>
      </c>
      <c r="J13" s="198" t="s">
        <v>491</v>
      </c>
    </row>
    <row r="14" spans="2:10" ht="21" x14ac:dyDescent="0.5">
      <c r="B14" s="228" t="s">
        <v>389</v>
      </c>
      <c r="C14" s="229"/>
      <c r="D14" s="229"/>
      <c r="E14" s="229"/>
      <c r="F14" s="229"/>
      <c r="G14" s="229"/>
      <c r="H14" s="230"/>
      <c r="I14" s="199"/>
      <c r="J14" s="200"/>
    </row>
    <row r="15" spans="2:10" ht="21" x14ac:dyDescent="0.25">
      <c r="B15" s="94" t="s">
        <v>390</v>
      </c>
      <c r="C15" s="96">
        <v>20</v>
      </c>
      <c r="D15" s="96">
        <v>15</v>
      </c>
      <c r="E15" s="96">
        <v>20</v>
      </c>
      <c r="F15" s="96">
        <v>20</v>
      </c>
      <c r="G15" s="96">
        <v>10</v>
      </c>
      <c r="H15" s="96">
        <f>SUM(C15:G15)</f>
        <v>85</v>
      </c>
      <c r="I15" s="192" t="s">
        <v>486</v>
      </c>
      <c r="J15" s="193" t="s">
        <v>492</v>
      </c>
    </row>
    <row r="16" spans="2:10" ht="42" x14ac:dyDescent="0.25">
      <c r="B16" s="98" t="s">
        <v>391</v>
      </c>
      <c r="C16" s="96">
        <v>30</v>
      </c>
      <c r="D16" s="96">
        <v>15</v>
      </c>
      <c r="E16" s="96">
        <v>15</v>
      </c>
      <c r="F16" s="96">
        <v>15</v>
      </c>
      <c r="G16" s="96">
        <v>15</v>
      </c>
      <c r="H16" s="96">
        <f>SUM(C16:G16)</f>
        <v>90</v>
      </c>
      <c r="I16" s="192" t="s">
        <v>486</v>
      </c>
      <c r="J16" s="193" t="s">
        <v>492</v>
      </c>
    </row>
    <row r="17" spans="2:10" ht="21" x14ac:dyDescent="0.5">
      <c r="B17" s="236" t="s">
        <v>487</v>
      </c>
      <c r="C17" s="236"/>
      <c r="D17" s="236"/>
      <c r="E17" s="236"/>
      <c r="F17" s="236"/>
      <c r="G17" s="236"/>
      <c r="H17" s="236"/>
      <c r="I17" s="201"/>
      <c r="J17" s="202"/>
    </row>
    <row r="18" spans="2:10" ht="67.2" x14ac:dyDescent="0.25">
      <c r="B18" s="95" t="s">
        <v>392</v>
      </c>
      <c r="C18" s="96">
        <f>(20+30+30+20)/4</f>
        <v>25</v>
      </c>
      <c r="D18" s="96">
        <f>(12+10+6+12)/4</f>
        <v>10</v>
      </c>
      <c r="E18" s="96">
        <f>(20+20+16+16)/4</f>
        <v>18</v>
      </c>
      <c r="F18" s="96">
        <f>(20+20+18+10)/4</f>
        <v>17</v>
      </c>
      <c r="G18" s="96">
        <f>(15+15+15+15)/4</f>
        <v>15</v>
      </c>
      <c r="H18" s="96">
        <f>SUM(C18:G18)</f>
        <v>85</v>
      </c>
      <c r="I18" s="192" t="s">
        <v>486</v>
      </c>
      <c r="J18" s="198" t="s">
        <v>493</v>
      </c>
    </row>
    <row r="19" spans="2:10" ht="50.4" x14ac:dyDescent="0.25">
      <c r="B19" s="97" t="s">
        <v>401</v>
      </c>
      <c r="C19" s="96">
        <f>(30+25+20)/3</f>
        <v>25</v>
      </c>
      <c r="D19" s="96">
        <f>(15+15+9)/3</f>
        <v>13</v>
      </c>
      <c r="E19" s="96">
        <f>(20+17+17)/3</f>
        <v>18</v>
      </c>
      <c r="F19" s="96">
        <f>(15+20+10)/3</f>
        <v>15</v>
      </c>
      <c r="G19" s="96">
        <f>(15+15+9)/3</f>
        <v>13</v>
      </c>
      <c r="H19" s="96">
        <f>SUM(C19:G19)</f>
        <v>84</v>
      </c>
      <c r="I19" s="192" t="s">
        <v>486</v>
      </c>
      <c r="J19" s="198" t="s">
        <v>496</v>
      </c>
    </row>
    <row r="20" spans="2:10" ht="33.6" x14ac:dyDescent="0.25">
      <c r="B20" s="94" t="s">
        <v>393</v>
      </c>
      <c r="C20" s="96">
        <f>(30+30)/2</f>
        <v>30</v>
      </c>
      <c r="D20" s="96">
        <f>(15+15)/2</f>
        <v>15</v>
      </c>
      <c r="E20" s="96">
        <f>(20+20)/2</f>
        <v>20</v>
      </c>
      <c r="F20" s="96">
        <f>(15+15)/2</f>
        <v>15</v>
      </c>
      <c r="G20" s="96">
        <f>(15+15)/2</f>
        <v>15</v>
      </c>
      <c r="H20" s="96">
        <f>SUM(C20:G20)</f>
        <v>95</v>
      </c>
      <c r="I20" s="192" t="s">
        <v>486</v>
      </c>
      <c r="J20" s="198" t="s">
        <v>495</v>
      </c>
    </row>
    <row r="21" spans="2:10" ht="33.6" x14ac:dyDescent="0.25">
      <c r="B21" s="94" t="s">
        <v>394</v>
      </c>
      <c r="C21" s="96">
        <f>(30+30)/2</f>
        <v>30</v>
      </c>
      <c r="D21" s="96">
        <f>(15+15)/2</f>
        <v>15</v>
      </c>
      <c r="E21" s="96">
        <f>(20+20)/2</f>
        <v>20</v>
      </c>
      <c r="F21" s="96">
        <f>(20+20)/2</f>
        <v>20</v>
      </c>
      <c r="G21" s="96">
        <f>(15+15)/2</f>
        <v>15</v>
      </c>
      <c r="H21" s="96">
        <f>SUM(C21:G21)</f>
        <v>100</v>
      </c>
      <c r="I21" s="192" t="s">
        <v>486</v>
      </c>
      <c r="J21" s="198" t="s">
        <v>494</v>
      </c>
    </row>
    <row r="22" spans="2:10" ht="21" x14ac:dyDescent="0.5">
      <c r="B22" s="234" t="s">
        <v>395</v>
      </c>
      <c r="C22" s="234"/>
      <c r="D22" s="234"/>
      <c r="E22" s="234"/>
      <c r="F22" s="234"/>
      <c r="G22" s="234"/>
      <c r="H22" s="234"/>
      <c r="I22" s="204"/>
      <c r="J22" s="205"/>
    </row>
    <row r="23" spans="2:10" ht="67.2" x14ac:dyDescent="0.25">
      <c r="B23" s="98" t="s">
        <v>506</v>
      </c>
      <c r="C23" s="96">
        <f>(30+20+25+25)/4</f>
        <v>25</v>
      </c>
      <c r="D23" s="96">
        <f>(10+12+15+15)/4</f>
        <v>13</v>
      </c>
      <c r="E23" s="96">
        <f>(20+15+19+18)/4</f>
        <v>18</v>
      </c>
      <c r="F23" s="96">
        <f>(16+16+20+20)/4</f>
        <v>18</v>
      </c>
      <c r="G23" s="96">
        <f>(10+12+15+15)/4</f>
        <v>13</v>
      </c>
      <c r="H23" s="96">
        <f>SUM(C23:G23)</f>
        <v>87</v>
      </c>
      <c r="I23" s="192" t="s">
        <v>486</v>
      </c>
      <c r="J23" s="198" t="s">
        <v>497</v>
      </c>
    </row>
    <row r="24" spans="2:10" ht="50.4" x14ac:dyDescent="0.25">
      <c r="B24" s="98" t="s">
        <v>396</v>
      </c>
      <c r="C24" s="96">
        <f>(20+30+25)/3</f>
        <v>25</v>
      </c>
      <c r="D24" s="96">
        <f>(9+15+15)/3</f>
        <v>13</v>
      </c>
      <c r="E24" s="96">
        <f>(15+20+19)/3</f>
        <v>18</v>
      </c>
      <c r="F24" s="96">
        <f>(15+20+19)/3</f>
        <v>18</v>
      </c>
      <c r="G24" s="96">
        <f>(12+15+15)/3</f>
        <v>14</v>
      </c>
      <c r="H24" s="96">
        <f>SUM(C24:G24)</f>
        <v>88</v>
      </c>
      <c r="I24" s="192" t="s">
        <v>486</v>
      </c>
      <c r="J24" s="198" t="s">
        <v>498</v>
      </c>
    </row>
    <row r="25" spans="2:10" ht="50.4" x14ac:dyDescent="0.25">
      <c r="B25" s="94" t="s">
        <v>397</v>
      </c>
      <c r="C25" s="96">
        <f>(20+30+25)/3</f>
        <v>25</v>
      </c>
      <c r="D25" s="96">
        <f>(9+15+15)/3</f>
        <v>13</v>
      </c>
      <c r="E25" s="96">
        <f>(15+20+19)/3</f>
        <v>18</v>
      </c>
      <c r="F25" s="96">
        <f>(15+20+19)/3</f>
        <v>18</v>
      </c>
      <c r="G25" s="96">
        <f>(12+15+15)/3</f>
        <v>14</v>
      </c>
      <c r="H25" s="96">
        <f>SUM(C25:G25)</f>
        <v>88</v>
      </c>
      <c r="I25" s="192" t="s">
        <v>486</v>
      </c>
      <c r="J25" s="198" t="s">
        <v>498</v>
      </c>
    </row>
    <row r="26" spans="2:10" ht="63" x14ac:dyDescent="0.25">
      <c r="B26" s="99" t="s">
        <v>400</v>
      </c>
      <c r="C26" s="96">
        <f>(20+25+30)/3</f>
        <v>25</v>
      </c>
      <c r="D26" s="96">
        <f>(9+15+15)/3</f>
        <v>13</v>
      </c>
      <c r="E26" s="96">
        <f>(16+18+20)/3</f>
        <v>18</v>
      </c>
      <c r="F26" s="96">
        <f>(16+18+20)/3</f>
        <v>18</v>
      </c>
      <c r="G26" s="96">
        <f>(12+12+15)/3</f>
        <v>13</v>
      </c>
      <c r="H26" s="96">
        <f>SUM(C26:G26)</f>
        <v>87</v>
      </c>
      <c r="I26" s="192" t="s">
        <v>486</v>
      </c>
      <c r="J26" s="198" t="s">
        <v>498</v>
      </c>
    </row>
  </sheetData>
  <mergeCells count="8">
    <mergeCell ref="I2:I3"/>
    <mergeCell ref="B14:H14"/>
    <mergeCell ref="J2:J3"/>
    <mergeCell ref="B2:B3"/>
    <mergeCell ref="B22:H22"/>
    <mergeCell ref="B11:H11"/>
    <mergeCell ref="B17:H17"/>
    <mergeCell ref="B8:H8"/>
  </mergeCells>
  <phoneticPr fontId="33" type="noConversion"/>
  <pageMargins left="0.7" right="0.7" top="0.75" bottom="0.75" header="0.3" footer="0.3"/>
  <ignoredErrors>
    <ignoredError sqref="E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0"/>
  <sheetViews>
    <sheetView topLeftCell="A3" zoomScale="91" zoomScaleNormal="91" workbookViewId="0">
      <selection activeCell="B2" sqref="B2:G2"/>
    </sheetView>
  </sheetViews>
  <sheetFormatPr defaultColWidth="12.59765625" defaultRowHeight="15" customHeight="1" x14ac:dyDescent="0.7"/>
  <cols>
    <col min="1" max="1" width="29.09765625" style="8" customWidth="1"/>
    <col min="2" max="5" width="8.59765625" style="8" customWidth="1"/>
    <col min="6" max="6" width="5.09765625" style="8" customWidth="1"/>
    <col min="7" max="7" width="6.5" style="8" customWidth="1"/>
    <col min="8" max="8" width="42.09765625" style="8" customWidth="1"/>
    <col min="9" max="10" width="38.69921875" style="8" customWidth="1"/>
    <col min="11" max="12" width="25.59765625" style="8" customWidth="1"/>
    <col min="13" max="13" width="25.3984375" style="44" customWidth="1"/>
    <col min="14" max="14" width="32" style="44" customWidth="1"/>
    <col min="15" max="28" width="8.59765625" style="8" customWidth="1"/>
    <col min="29" max="16384" width="12.59765625" style="8"/>
  </cols>
  <sheetData>
    <row r="1" spans="1:14" ht="24.6" customHeight="1" x14ac:dyDescent="0.7">
      <c r="A1" s="133" t="s">
        <v>18</v>
      </c>
      <c r="B1" s="246" t="s">
        <v>138</v>
      </c>
      <c r="C1" s="246"/>
      <c r="D1" s="246"/>
      <c r="E1" s="246"/>
      <c r="F1" s="246"/>
      <c r="G1" s="246"/>
      <c r="H1" s="44"/>
    </row>
    <row r="2" spans="1:14" ht="21" customHeight="1" x14ac:dyDescent="0.7">
      <c r="A2" s="133" t="s">
        <v>19</v>
      </c>
      <c r="B2" s="246">
        <v>2566</v>
      </c>
      <c r="C2" s="246"/>
      <c r="D2" s="246"/>
      <c r="E2" s="246"/>
      <c r="F2" s="246"/>
      <c r="G2" s="246"/>
      <c r="H2" s="44"/>
    </row>
    <row r="3" spans="1:14" ht="24.6" x14ac:dyDescent="0.7">
      <c r="A3" s="134" t="s">
        <v>24</v>
      </c>
      <c r="B3" s="247" t="s">
        <v>59</v>
      </c>
      <c r="C3" s="248"/>
      <c r="D3" s="248"/>
      <c r="E3" s="248"/>
      <c r="F3" s="248"/>
      <c r="G3" s="248"/>
      <c r="H3" s="44"/>
    </row>
    <row r="4" spans="1:14" ht="24.6" x14ac:dyDescent="0.7">
      <c r="A4" s="134" t="s">
        <v>25</v>
      </c>
      <c r="B4" s="247" t="s">
        <v>115</v>
      </c>
      <c r="C4" s="248"/>
      <c r="D4" s="248"/>
      <c r="E4" s="248"/>
      <c r="F4" s="248"/>
      <c r="G4" s="248"/>
      <c r="H4" s="44"/>
    </row>
    <row r="5" spans="1:14" ht="24.6" x14ac:dyDescent="0.7">
      <c r="A5" s="134" t="s">
        <v>45</v>
      </c>
      <c r="B5" s="249" t="s">
        <v>112</v>
      </c>
      <c r="C5" s="250"/>
      <c r="D5" s="250"/>
      <c r="E5" s="250"/>
      <c r="F5" s="250"/>
      <c r="G5" s="250"/>
      <c r="H5" s="44"/>
    </row>
    <row r="6" spans="1:14" ht="24.6" x14ac:dyDescent="0.7">
      <c r="A6" s="135" t="s">
        <v>46</v>
      </c>
      <c r="B6" s="260" t="s">
        <v>47</v>
      </c>
      <c r="C6" s="248"/>
      <c r="D6" s="248"/>
      <c r="E6" s="248"/>
      <c r="F6" s="248"/>
      <c r="G6" s="248"/>
      <c r="H6" s="132" t="s">
        <v>51</v>
      </c>
      <c r="I6" s="15" t="s">
        <v>52</v>
      </c>
      <c r="J6" s="15" t="s">
        <v>151</v>
      </c>
      <c r="K6" s="15" t="s">
        <v>53</v>
      </c>
      <c r="L6" s="15" t="s">
        <v>152</v>
      </c>
      <c r="M6" s="37" t="s">
        <v>54</v>
      </c>
      <c r="N6" s="50" t="s">
        <v>185</v>
      </c>
    </row>
    <row r="7" spans="1:14" ht="212.4" customHeight="1" x14ac:dyDescent="0.7">
      <c r="A7" s="238" t="s">
        <v>48</v>
      </c>
      <c r="B7" s="261" t="s">
        <v>153</v>
      </c>
      <c r="C7" s="262"/>
      <c r="D7" s="262"/>
      <c r="E7" s="262"/>
      <c r="F7" s="262"/>
      <c r="G7" s="263"/>
      <c r="H7" s="4" t="s">
        <v>173</v>
      </c>
      <c r="I7" s="5" t="s">
        <v>172</v>
      </c>
      <c r="J7" s="39" t="s">
        <v>187</v>
      </c>
      <c r="K7" s="4" t="s">
        <v>106</v>
      </c>
      <c r="L7" s="39" t="s">
        <v>170</v>
      </c>
      <c r="M7" s="45" t="s">
        <v>107</v>
      </c>
      <c r="N7" s="38" t="s">
        <v>189</v>
      </c>
    </row>
    <row r="8" spans="1:14" ht="151.19999999999999" customHeight="1" x14ac:dyDescent="0.7">
      <c r="A8" s="239"/>
      <c r="B8" s="240" t="s">
        <v>108</v>
      </c>
      <c r="C8" s="241"/>
      <c r="D8" s="241"/>
      <c r="E8" s="241"/>
      <c r="F8" s="241"/>
      <c r="G8" s="242"/>
      <c r="H8" s="4" t="s">
        <v>217</v>
      </c>
      <c r="I8" s="7" t="s">
        <v>216</v>
      </c>
      <c r="J8" s="24" t="s">
        <v>212</v>
      </c>
      <c r="K8" s="4" t="s">
        <v>213</v>
      </c>
      <c r="L8" s="39" t="s">
        <v>190</v>
      </c>
      <c r="M8" s="46" t="s">
        <v>214</v>
      </c>
      <c r="N8" s="43" t="s">
        <v>186</v>
      </c>
    </row>
    <row r="9" spans="1:14" ht="151.19999999999999" customHeight="1" x14ac:dyDescent="0.7">
      <c r="A9" s="93" t="s">
        <v>49</v>
      </c>
      <c r="B9" s="243" t="s">
        <v>222</v>
      </c>
      <c r="C9" s="244"/>
      <c r="D9" s="244"/>
      <c r="E9" s="244"/>
      <c r="F9" s="244"/>
      <c r="G9" s="245"/>
      <c r="H9" s="4" t="s">
        <v>174</v>
      </c>
      <c r="I9" s="6" t="s">
        <v>175</v>
      </c>
      <c r="J9" s="6" t="s">
        <v>218</v>
      </c>
      <c r="K9" s="6" t="s">
        <v>219</v>
      </c>
      <c r="L9" s="6" t="s">
        <v>220</v>
      </c>
      <c r="M9" s="46" t="s">
        <v>221</v>
      </c>
      <c r="N9" s="38" t="s">
        <v>188</v>
      </c>
    </row>
    <row r="10" spans="1:14" ht="63" customHeight="1" x14ac:dyDescent="0.7">
      <c r="A10" s="93" t="s">
        <v>50</v>
      </c>
      <c r="B10" s="251" t="s">
        <v>27</v>
      </c>
      <c r="C10" s="252"/>
      <c r="D10" s="252"/>
      <c r="E10" s="252"/>
      <c r="F10" s="252"/>
      <c r="G10" s="253"/>
      <c r="H10" s="11" t="s">
        <v>27</v>
      </c>
      <c r="I10" s="11" t="s">
        <v>27</v>
      </c>
      <c r="J10" s="11" t="s">
        <v>27</v>
      </c>
      <c r="K10" s="11" t="s">
        <v>27</v>
      </c>
      <c r="L10" s="11" t="s">
        <v>27</v>
      </c>
      <c r="M10" s="47" t="s">
        <v>27</v>
      </c>
      <c r="N10" s="51" t="s">
        <v>27</v>
      </c>
    </row>
    <row r="11" spans="1:14" ht="73.5" customHeight="1" x14ac:dyDescent="0.7">
      <c r="D11" s="257"/>
      <c r="E11" s="257"/>
      <c r="F11" s="257"/>
      <c r="G11" s="257"/>
      <c r="H11" s="17" t="s">
        <v>55</v>
      </c>
      <c r="I11" s="10"/>
      <c r="J11" s="10"/>
      <c r="K11" s="10"/>
      <c r="L11" s="10"/>
      <c r="M11" s="48"/>
      <c r="N11" s="49"/>
    </row>
    <row r="12" spans="1:14" ht="13.5" customHeight="1" x14ac:dyDescent="0.7">
      <c r="D12" s="258"/>
      <c r="E12" s="258"/>
      <c r="F12" s="258"/>
      <c r="G12" s="258"/>
    </row>
    <row r="13" spans="1:14" ht="16.5" customHeight="1" x14ac:dyDescent="0.7">
      <c r="D13" s="258"/>
      <c r="E13" s="258"/>
      <c r="F13" s="258"/>
      <c r="G13" s="258"/>
    </row>
    <row r="14" spans="1:14" ht="13.5" customHeight="1" x14ac:dyDescent="0.7">
      <c r="D14" s="258"/>
      <c r="E14" s="258"/>
      <c r="F14" s="258"/>
      <c r="G14" s="258"/>
    </row>
    <row r="15" spans="1:14" ht="13.5" customHeight="1" x14ac:dyDescent="0.7">
      <c r="D15" s="258"/>
      <c r="E15" s="258"/>
      <c r="F15" s="258"/>
      <c r="G15" s="258"/>
    </row>
    <row r="16" spans="1:14" ht="13.5" customHeight="1" x14ac:dyDescent="0.7">
      <c r="D16" s="258"/>
      <c r="E16" s="258"/>
      <c r="F16" s="258"/>
      <c r="G16" s="258"/>
    </row>
    <row r="17" spans="1:8" ht="28.8" customHeight="1" x14ac:dyDescent="0.7">
      <c r="D17" s="259"/>
      <c r="E17" s="259"/>
      <c r="F17" s="259"/>
      <c r="G17" s="259"/>
      <c r="H17" s="18" t="s">
        <v>56</v>
      </c>
    </row>
    <row r="18" spans="1:8" ht="98.4" x14ac:dyDescent="0.7">
      <c r="A18" s="19" t="s">
        <v>57</v>
      </c>
      <c r="B18" s="254" t="str">
        <f>B5</f>
        <v>ลดจำนวนพื้นที่เสี่ยงอุทกภัยและภัยแล้ง</v>
      </c>
      <c r="C18" s="255"/>
      <c r="D18" s="255"/>
      <c r="E18" s="255"/>
      <c r="F18" s="255"/>
      <c r="G18" s="256"/>
      <c r="H18" s="20" t="s">
        <v>58</v>
      </c>
    </row>
    <row r="19" spans="1:8" ht="13.5" customHeight="1" x14ac:dyDescent="0.7"/>
    <row r="20" spans="1:8" ht="13.5" customHeight="1" x14ac:dyDescent="0.7"/>
    <row r="21" spans="1:8" ht="13.5" customHeight="1" x14ac:dyDescent="0.7"/>
    <row r="22" spans="1:8" ht="13.5" customHeight="1" x14ac:dyDescent="0.7"/>
    <row r="23" spans="1:8" ht="13.5" customHeight="1" x14ac:dyDescent="0.7"/>
    <row r="24" spans="1:8" ht="13.5" customHeight="1" x14ac:dyDescent="0.7"/>
    <row r="25" spans="1:8" ht="13.5" customHeight="1" x14ac:dyDescent="0.7"/>
    <row r="26" spans="1:8" ht="13.5" customHeight="1" x14ac:dyDescent="0.7"/>
    <row r="27" spans="1:8" ht="13.5" customHeight="1" x14ac:dyDescent="0.7"/>
    <row r="28" spans="1:8" ht="13.5" customHeight="1" x14ac:dyDescent="0.7"/>
    <row r="29" spans="1:8" ht="13.5" customHeight="1" x14ac:dyDescent="0.7"/>
    <row r="30" spans="1:8" ht="13.5" customHeight="1" x14ac:dyDescent="0.7"/>
    <row r="31" spans="1:8" ht="13.5" customHeight="1" x14ac:dyDescent="0.7"/>
    <row r="32" spans="1:8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  <row r="998" ht="13.5" customHeight="1" x14ac:dyDescent="0.7"/>
    <row r="999" ht="13.5" customHeight="1" x14ac:dyDescent="0.7"/>
    <row r="1000" ht="13.5" customHeight="1" x14ac:dyDescent="0.7"/>
  </sheetData>
  <mergeCells count="13">
    <mergeCell ref="B10:G10"/>
    <mergeCell ref="B18:G18"/>
    <mergeCell ref="D11:G17"/>
    <mergeCell ref="B6:G6"/>
    <mergeCell ref="B7:G7"/>
    <mergeCell ref="A7:A8"/>
    <mergeCell ref="B8:G8"/>
    <mergeCell ref="B9:G9"/>
    <mergeCell ref="B1:G1"/>
    <mergeCell ref="B2:G2"/>
    <mergeCell ref="B3:G3"/>
    <mergeCell ref="B4:G4"/>
    <mergeCell ref="B5:G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8EE4-C523-465C-866A-90BE2411AA1B}">
  <dimension ref="A1:O1000"/>
  <sheetViews>
    <sheetView zoomScale="82" zoomScaleNormal="82" workbookViewId="0">
      <selection activeCell="B2" sqref="B2:G2"/>
    </sheetView>
  </sheetViews>
  <sheetFormatPr defaultColWidth="12.59765625" defaultRowHeight="15" customHeight="1" x14ac:dyDescent="0.7"/>
  <cols>
    <col min="1" max="1" width="29.09765625" style="8" customWidth="1"/>
    <col min="2" max="6" width="8.59765625" style="8" customWidth="1"/>
    <col min="7" max="7" width="22.59765625" style="8" customWidth="1"/>
    <col min="8" max="8" width="48" style="8" customWidth="1"/>
    <col min="9" max="10" width="35.5" style="8" customWidth="1"/>
    <col min="11" max="11" width="25.59765625" style="8" customWidth="1"/>
    <col min="12" max="12" width="31" style="8" customWidth="1"/>
    <col min="13" max="13" width="25.3984375" style="8" customWidth="1"/>
    <col min="14" max="14" width="24.59765625" style="8" customWidth="1"/>
    <col min="15" max="28" width="8.59765625" style="8" customWidth="1"/>
    <col min="29" max="16384" width="12.59765625" style="8"/>
  </cols>
  <sheetData>
    <row r="1" spans="1:15" ht="31.2" customHeight="1" x14ac:dyDescent="0.7">
      <c r="A1" s="12" t="s">
        <v>18</v>
      </c>
      <c r="B1" s="264" t="s">
        <v>138</v>
      </c>
      <c r="C1" s="264"/>
      <c r="D1" s="264"/>
      <c r="E1" s="264"/>
      <c r="F1" s="264"/>
      <c r="G1" s="264"/>
    </row>
    <row r="2" spans="1:15" ht="36" customHeight="1" x14ac:dyDescent="0.7">
      <c r="A2" s="12" t="s">
        <v>19</v>
      </c>
      <c r="B2" s="264">
        <v>2566</v>
      </c>
      <c r="C2" s="264"/>
      <c r="D2" s="264"/>
      <c r="E2" s="264"/>
      <c r="F2" s="264"/>
      <c r="G2" s="264"/>
    </row>
    <row r="3" spans="1:15" ht="34.200000000000003" customHeight="1" x14ac:dyDescent="0.7">
      <c r="A3" s="106" t="s">
        <v>24</v>
      </c>
      <c r="B3" s="269" t="s">
        <v>205</v>
      </c>
      <c r="C3" s="270"/>
      <c r="D3" s="270"/>
      <c r="E3" s="270"/>
      <c r="F3" s="270"/>
      <c r="G3" s="271"/>
    </row>
    <row r="4" spans="1:15" ht="28.2" customHeight="1" x14ac:dyDescent="0.7">
      <c r="A4" s="13" t="s">
        <v>25</v>
      </c>
      <c r="B4" s="269" t="s">
        <v>115</v>
      </c>
      <c r="C4" s="270"/>
      <c r="D4" s="270"/>
      <c r="E4" s="270"/>
      <c r="F4" s="270"/>
      <c r="G4" s="271"/>
    </row>
    <row r="5" spans="1:15" ht="29.4" customHeight="1" x14ac:dyDescent="0.7">
      <c r="A5" s="13" t="s">
        <v>45</v>
      </c>
      <c r="B5" s="272" t="s">
        <v>111</v>
      </c>
      <c r="C5" s="273"/>
      <c r="D5" s="273"/>
      <c r="E5" s="273"/>
      <c r="F5" s="273"/>
      <c r="G5" s="274"/>
    </row>
    <row r="6" spans="1:15" s="128" customFormat="1" ht="39.6" customHeight="1" x14ac:dyDescent="0.25">
      <c r="A6" s="124" t="s">
        <v>46</v>
      </c>
      <c r="B6" s="275" t="s">
        <v>47</v>
      </c>
      <c r="C6" s="270"/>
      <c r="D6" s="270"/>
      <c r="E6" s="270"/>
      <c r="F6" s="270"/>
      <c r="G6" s="271"/>
      <c r="H6" s="59" t="s">
        <v>51</v>
      </c>
      <c r="I6" s="59" t="s">
        <v>52</v>
      </c>
      <c r="J6" s="59" t="s">
        <v>51</v>
      </c>
      <c r="K6" s="59" t="s">
        <v>53</v>
      </c>
      <c r="L6" s="59" t="s">
        <v>51</v>
      </c>
      <c r="M6" s="125" t="s">
        <v>54</v>
      </c>
      <c r="N6" s="126" t="s">
        <v>185</v>
      </c>
      <c r="O6" s="127"/>
    </row>
    <row r="7" spans="1:15" ht="57.75" customHeight="1" x14ac:dyDescent="0.7">
      <c r="A7" s="21" t="s">
        <v>48</v>
      </c>
      <c r="B7" s="251" t="s">
        <v>27</v>
      </c>
      <c r="C7" s="252"/>
      <c r="D7" s="252"/>
      <c r="E7" s="252"/>
      <c r="F7" s="252"/>
      <c r="G7" s="252"/>
      <c r="H7" s="129" t="s">
        <v>27</v>
      </c>
      <c r="I7" s="129" t="s">
        <v>27</v>
      </c>
      <c r="J7" s="129" t="s">
        <v>27</v>
      </c>
      <c r="K7" s="129" t="s">
        <v>27</v>
      </c>
      <c r="L7" s="129" t="s">
        <v>27</v>
      </c>
      <c r="M7" s="130" t="s">
        <v>27</v>
      </c>
      <c r="N7" s="129" t="s">
        <v>27</v>
      </c>
      <c r="O7" s="131"/>
    </row>
    <row r="8" spans="1:15" ht="123" x14ac:dyDescent="0.7">
      <c r="A8" s="267" t="s">
        <v>49</v>
      </c>
      <c r="B8" s="243" t="s">
        <v>208</v>
      </c>
      <c r="C8" s="244"/>
      <c r="D8" s="244"/>
      <c r="E8" s="244"/>
      <c r="F8" s="244"/>
      <c r="G8" s="245"/>
      <c r="H8" s="22" t="s">
        <v>233</v>
      </c>
      <c r="I8" s="23" t="s">
        <v>76</v>
      </c>
      <c r="J8" s="23" t="s">
        <v>234</v>
      </c>
      <c r="K8" s="22" t="s">
        <v>77</v>
      </c>
      <c r="L8" s="22" t="s">
        <v>157</v>
      </c>
      <c r="M8" s="52" t="s">
        <v>78</v>
      </c>
      <c r="N8" s="43" t="s">
        <v>207</v>
      </c>
      <c r="O8" s="44"/>
    </row>
    <row r="9" spans="1:15" ht="129.6" customHeight="1" x14ac:dyDescent="0.7">
      <c r="A9" s="268"/>
      <c r="B9" s="243" t="s">
        <v>156</v>
      </c>
      <c r="C9" s="265"/>
      <c r="D9" s="265"/>
      <c r="E9" s="265"/>
      <c r="F9" s="265"/>
      <c r="G9" s="266"/>
      <c r="H9" s="6" t="s">
        <v>104</v>
      </c>
      <c r="I9" s="6" t="s">
        <v>235</v>
      </c>
      <c r="J9" s="6" t="s">
        <v>158</v>
      </c>
      <c r="K9" s="4" t="s">
        <v>80</v>
      </c>
      <c r="L9" s="4" t="s">
        <v>159</v>
      </c>
      <c r="M9" s="46" t="s">
        <v>79</v>
      </c>
      <c r="N9" s="43" t="s">
        <v>206</v>
      </c>
      <c r="O9" s="44"/>
    </row>
    <row r="10" spans="1:15" ht="63" customHeight="1" x14ac:dyDescent="0.7">
      <c r="A10" s="16" t="s">
        <v>50</v>
      </c>
      <c r="B10" s="251" t="s">
        <v>27</v>
      </c>
      <c r="C10" s="252"/>
      <c r="D10" s="252"/>
      <c r="E10" s="252"/>
      <c r="F10" s="252"/>
      <c r="G10" s="253"/>
      <c r="H10" s="11" t="s">
        <v>27</v>
      </c>
      <c r="I10" s="11" t="s">
        <v>27</v>
      </c>
      <c r="J10" s="11" t="s">
        <v>27</v>
      </c>
      <c r="K10" s="11" t="s">
        <v>27</v>
      </c>
      <c r="L10" s="11" t="s">
        <v>27</v>
      </c>
      <c r="M10" s="47" t="s">
        <v>27</v>
      </c>
      <c r="N10" s="47" t="s">
        <v>27</v>
      </c>
      <c r="O10" s="44"/>
    </row>
    <row r="11" spans="1:15" ht="73.5" customHeight="1" x14ac:dyDescent="0.7">
      <c r="H11" s="17" t="s">
        <v>55</v>
      </c>
      <c r="I11" s="10"/>
      <c r="J11" s="10"/>
      <c r="K11" s="10"/>
      <c r="L11" s="10"/>
      <c r="M11" s="48"/>
      <c r="N11" s="49"/>
      <c r="O11" s="44"/>
    </row>
    <row r="12" spans="1:15" ht="13.5" customHeight="1" x14ac:dyDescent="0.7"/>
    <row r="13" spans="1:15" ht="16.5" customHeight="1" x14ac:dyDescent="0.7"/>
    <row r="14" spans="1:15" ht="13.5" customHeight="1" x14ac:dyDescent="0.7"/>
    <row r="15" spans="1:15" ht="13.5" customHeight="1" x14ac:dyDescent="0.7"/>
    <row r="16" spans="1:15" ht="13.5" customHeight="1" x14ac:dyDescent="0.7"/>
    <row r="17" spans="1:8" ht="13.5" customHeight="1" x14ac:dyDescent="0.7">
      <c r="H17" s="18" t="s">
        <v>56</v>
      </c>
    </row>
    <row r="18" spans="1:8" ht="46.8" customHeight="1" x14ac:dyDescent="0.7">
      <c r="A18" s="19" t="s">
        <v>57</v>
      </c>
      <c r="B18" s="254" t="str">
        <f>B5</f>
        <v>รักษาเสถียรภาพของผลิตภาพทางการเกษตรในพื้นที่เสี่ยงอุทกภัยและภัยแล้ง</v>
      </c>
      <c r="C18" s="255"/>
      <c r="D18" s="255"/>
      <c r="E18" s="255"/>
      <c r="F18" s="255"/>
      <c r="G18" s="256"/>
      <c r="H18" s="20"/>
    </row>
    <row r="19" spans="1:8" ht="13.5" customHeight="1" x14ac:dyDescent="0.7"/>
    <row r="20" spans="1:8" ht="13.5" customHeight="1" x14ac:dyDescent="0.7"/>
    <row r="21" spans="1:8" ht="13.5" customHeight="1" x14ac:dyDescent="0.7"/>
    <row r="22" spans="1:8" ht="13.5" customHeight="1" x14ac:dyDescent="0.7"/>
    <row r="23" spans="1:8" ht="13.5" customHeight="1" x14ac:dyDescent="0.7"/>
    <row r="24" spans="1:8" ht="13.5" customHeight="1" x14ac:dyDescent="0.7"/>
    <row r="25" spans="1:8" ht="13.5" customHeight="1" x14ac:dyDescent="0.7"/>
    <row r="26" spans="1:8" ht="13.5" customHeight="1" x14ac:dyDescent="0.7"/>
    <row r="27" spans="1:8" ht="13.5" customHeight="1" x14ac:dyDescent="0.7"/>
    <row r="28" spans="1:8" ht="13.5" customHeight="1" x14ac:dyDescent="0.7"/>
    <row r="29" spans="1:8" ht="13.5" customHeight="1" x14ac:dyDescent="0.7"/>
    <row r="30" spans="1:8" ht="13.5" customHeight="1" x14ac:dyDescent="0.7"/>
    <row r="31" spans="1:8" ht="13.5" customHeight="1" x14ac:dyDescent="0.7"/>
    <row r="32" spans="1:8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  <row r="998" ht="13.5" customHeight="1" x14ac:dyDescent="0.7"/>
    <row r="999" ht="13.5" customHeight="1" x14ac:dyDescent="0.7"/>
    <row r="1000" ht="13.5" customHeight="1" x14ac:dyDescent="0.7"/>
  </sheetData>
  <mergeCells count="12">
    <mergeCell ref="A8:A9"/>
    <mergeCell ref="B3:G3"/>
    <mergeCell ref="B4:G4"/>
    <mergeCell ref="B5:G5"/>
    <mergeCell ref="B6:G6"/>
    <mergeCell ref="B7:G7"/>
    <mergeCell ref="B8:G8"/>
    <mergeCell ref="B1:G1"/>
    <mergeCell ref="B2:G2"/>
    <mergeCell ref="B10:G10"/>
    <mergeCell ref="B18:G18"/>
    <mergeCell ref="B9:G9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9"/>
  <sheetViews>
    <sheetView topLeftCell="A7" zoomScale="80" zoomScaleNormal="80" workbookViewId="0">
      <selection activeCell="B7" sqref="B7:G7"/>
    </sheetView>
  </sheetViews>
  <sheetFormatPr defaultColWidth="12.59765625" defaultRowHeight="15" customHeight="1" x14ac:dyDescent="0.35"/>
  <cols>
    <col min="1" max="1" width="29.09765625" style="110" customWidth="1"/>
    <col min="2" max="6" width="8.59765625" style="110" customWidth="1"/>
    <col min="7" max="7" width="18.19921875" style="110" customWidth="1"/>
    <col min="8" max="8" width="42.69921875" style="110" customWidth="1"/>
    <col min="9" max="9" width="39.5" style="110" customWidth="1"/>
    <col min="10" max="10" width="33.8984375" style="110" customWidth="1"/>
    <col min="11" max="12" width="25.59765625" style="110" customWidth="1"/>
    <col min="13" max="13" width="25.3984375" style="110" customWidth="1"/>
    <col min="14" max="14" width="19.19921875" style="110" customWidth="1"/>
    <col min="15" max="28" width="8.59765625" style="110" customWidth="1"/>
    <col min="29" max="16384" width="12.59765625" style="110"/>
  </cols>
  <sheetData>
    <row r="1" spans="1:14" ht="30.6" customHeight="1" x14ac:dyDescent="0.35">
      <c r="A1" s="108" t="s">
        <v>18</v>
      </c>
      <c r="B1" s="264" t="s">
        <v>138</v>
      </c>
      <c r="C1" s="264"/>
      <c r="D1" s="264"/>
      <c r="E1" s="264"/>
      <c r="F1" s="264"/>
      <c r="G1" s="264"/>
    </row>
    <row r="2" spans="1:14" ht="31.2" customHeight="1" x14ac:dyDescent="0.35">
      <c r="A2" s="108" t="s">
        <v>19</v>
      </c>
      <c r="B2" s="264">
        <v>2566</v>
      </c>
      <c r="C2" s="264"/>
      <c r="D2" s="264"/>
      <c r="E2" s="264"/>
      <c r="F2" s="264"/>
      <c r="G2" s="264"/>
    </row>
    <row r="3" spans="1:14" ht="36.6" customHeight="1" x14ac:dyDescent="0.35">
      <c r="A3" s="111" t="s">
        <v>24</v>
      </c>
      <c r="B3" s="269" t="s">
        <v>72</v>
      </c>
      <c r="C3" s="270"/>
      <c r="D3" s="270"/>
      <c r="E3" s="270"/>
      <c r="F3" s="270"/>
      <c r="G3" s="271"/>
    </row>
    <row r="4" spans="1:14" ht="49.2" customHeight="1" x14ac:dyDescent="0.35">
      <c r="A4" s="111" t="s">
        <v>25</v>
      </c>
      <c r="B4" s="269" t="s">
        <v>114</v>
      </c>
      <c r="C4" s="270"/>
      <c r="D4" s="270"/>
      <c r="E4" s="270"/>
      <c r="F4" s="270"/>
      <c r="G4" s="271"/>
    </row>
    <row r="5" spans="1:14" ht="43.8" customHeight="1" x14ac:dyDescent="0.35">
      <c r="A5" s="111" t="s">
        <v>45</v>
      </c>
      <c r="B5" s="272" t="s">
        <v>110</v>
      </c>
      <c r="C5" s="284"/>
      <c r="D5" s="284"/>
      <c r="E5" s="284"/>
      <c r="F5" s="284"/>
      <c r="G5" s="285"/>
    </row>
    <row r="6" spans="1:14" ht="42" customHeight="1" x14ac:dyDescent="0.35">
      <c r="A6" s="112" t="s">
        <v>46</v>
      </c>
      <c r="B6" s="275" t="s">
        <v>47</v>
      </c>
      <c r="C6" s="270"/>
      <c r="D6" s="270"/>
      <c r="E6" s="270"/>
      <c r="F6" s="270"/>
      <c r="G6" s="271"/>
      <c r="H6" s="113" t="s">
        <v>51</v>
      </c>
      <c r="I6" s="113" t="s">
        <v>52</v>
      </c>
      <c r="J6" s="113" t="s">
        <v>51</v>
      </c>
      <c r="K6" s="113" t="s">
        <v>53</v>
      </c>
      <c r="L6" s="113" t="s">
        <v>51</v>
      </c>
      <c r="M6" s="113" t="s">
        <v>54</v>
      </c>
      <c r="N6" s="114" t="s">
        <v>193</v>
      </c>
    </row>
    <row r="7" spans="1:14" ht="131.4" customHeight="1" x14ac:dyDescent="0.35">
      <c r="A7" s="115" t="s">
        <v>48</v>
      </c>
      <c r="B7" s="243" t="s">
        <v>266</v>
      </c>
      <c r="C7" s="276"/>
      <c r="D7" s="276"/>
      <c r="E7" s="276"/>
      <c r="F7" s="276"/>
      <c r="G7" s="277"/>
      <c r="H7" s="4" t="s">
        <v>255</v>
      </c>
      <c r="I7" s="4" t="s">
        <v>267</v>
      </c>
      <c r="J7" s="4" t="s">
        <v>265</v>
      </c>
      <c r="K7" s="4" t="s">
        <v>256</v>
      </c>
      <c r="L7" s="4" t="s">
        <v>257</v>
      </c>
      <c r="M7" s="6" t="s">
        <v>258</v>
      </c>
      <c r="N7" s="116" t="s">
        <v>192</v>
      </c>
    </row>
    <row r="8" spans="1:14" ht="146.4" customHeight="1" x14ac:dyDescent="0.35">
      <c r="A8" s="117" t="s">
        <v>49</v>
      </c>
      <c r="B8" s="240" t="s">
        <v>97</v>
      </c>
      <c r="C8" s="276"/>
      <c r="D8" s="276"/>
      <c r="E8" s="276"/>
      <c r="F8" s="276"/>
      <c r="G8" s="277"/>
      <c r="H8" s="4" t="s">
        <v>259</v>
      </c>
      <c r="I8" s="6" t="s">
        <v>260</v>
      </c>
      <c r="J8" s="6" t="s">
        <v>261</v>
      </c>
      <c r="K8" s="4" t="s">
        <v>262</v>
      </c>
      <c r="L8" s="4" t="s">
        <v>263</v>
      </c>
      <c r="M8" s="45" t="s">
        <v>264</v>
      </c>
      <c r="N8" s="43" t="s">
        <v>191</v>
      </c>
    </row>
    <row r="9" spans="1:14" ht="63" customHeight="1" x14ac:dyDescent="0.35">
      <c r="A9" s="117" t="s">
        <v>50</v>
      </c>
      <c r="B9" s="278" t="s">
        <v>27</v>
      </c>
      <c r="C9" s="279"/>
      <c r="D9" s="279"/>
      <c r="E9" s="279"/>
      <c r="F9" s="279"/>
      <c r="G9" s="280"/>
      <c r="H9" s="11" t="s">
        <v>27</v>
      </c>
      <c r="I9" s="11" t="s">
        <v>27</v>
      </c>
      <c r="J9" s="11" t="s">
        <v>27</v>
      </c>
      <c r="K9" s="11" t="s">
        <v>27</v>
      </c>
      <c r="L9" s="11" t="s">
        <v>27</v>
      </c>
      <c r="M9" s="11" t="s">
        <v>27</v>
      </c>
      <c r="N9" s="118" t="s">
        <v>27</v>
      </c>
    </row>
    <row r="10" spans="1:14" ht="73.5" customHeight="1" x14ac:dyDescent="0.35">
      <c r="H10" s="119" t="s">
        <v>55</v>
      </c>
      <c r="I10" s="120"/>
      <c r="J10" s="120"/>
      <c r="K10" s="120"/>
      <c r="L10" s="120"/>
      <c r="M10" s="120"/>
      <c r="N10" s="120"/>
    </row>
    <row r="11" spans="1:14" ht="13.5" customHeight="1" x14ac:dyDescent="0.35"/>
    <row r="12" spans="1:14" ht="16.5" customHeight="1" x14ac:dyDescent="0.35"/>
    <row r="13" spans="1:14" ht="13.5" customHeight="1" x14ac:dyDescent="0.35"/>
    <row r="14" spans="1:14" ht="13.5" customHeight="1" x14ac:dyDescent="0.35"/>
    <row r="15" spans="1:14" ht="13.5" customHeight="1" x14ac:dyDescent="0.35"/>
    <row r="16" spans="1:14" ht="13.5" customHeight="1" x14ac:dyDescent="0.35">
      <c r="H16" s="121" t="s">
        <v>56</v>
      </c>
    </row>
    <row r="17" spans="1:8" ht="13.5" customHeight="1" x14ac:dyDescent="0.35">
      <c r="A17" s="122" t="s">
        <v>57</v>
      </c>
      <c r="B17" s="281" t="str">
        <f>B5</f>
        <v>แหล่งท่องเที่ยวมีน้ำเพียงพอต่อการอุปโภคบริโภค และ มีความเสี่ยงต่อภัยธรรมชาติลดลง</v>
      </c>
      <c r="C17" s="282"/>
      <c r="D17" s="282"/>
      <c r="E17" s="282"/>
      <c r="F17" s="282"/>
      <c r="G17" s="283"/>
      <c r="H17" s="123"/>
    </row>
    <row r="18" spans="1:8" ht="13.5" customHeight="1" x14ac:dyDescent="0.35"/>
    <row r="19" spans="1:8" ht="13.5" customHeight="1" x14ac:dyDescent="0.35"/>
    <row r="20" spans="1:8" ht="13.5" customHeight="1" x14ac:dyDescent="0.35"/>
    <row r="21" spans="1:8" ht="13.5" customHeight="1" x14ac:dyDescent="0.35"/>
    <row r="22" spans="1:8" ht="13.5" customHeight="1" x14ac:dyDescent="0.35"/>
    <row r="23" spans="1:8" ht="13.5" customHeight="1" x14ac:dyDescent="0.35"/>
    <row r="24" spans="1:8" ht="13.5" customHeight="1" x14ac:dyDescent="0.35"/>
    <row r="25" spans="1:8" ht="13.5" customHeight="1" x14ac:dyDescent="0.35"/>
    <row r="26" spans="1:8" ht="13.5" customHeight="1" x14ac:dyDescent="0.35"/>
    <row r="27" spans="1:8" ht="13.5" customHeight="1" x14ac:dyDescent="0.35"/>
    <row r="28" spans="1:8" ht="13.5" customHeight="1" x14ac:dyDescent="0.35"/>
    <row r="29" spans="1:8" ht="13.5" customHeight="1" x14ac:dyDescent="0.35"/>
    <row r="30" spans="1:8" ht="13.5" customHeight="1" x14ac:dyDescent="0.35"/>
    <row r="31" spans="1:8" ht="13.5" customHeight="1" x14ac:dyDescent="0.35"/>
    <row r="32" spans="1:8" ht="13.5" customHeight="1" x14ac:dyDescent="0.35"/>
    <row r="33" ht="13.5" customHeight="1" x14ac:dyDescent="0.35"/>
    <row r="34" ht="13.5" customHeight="1" x14ac:dyDescent="0.35"/>
    <row r="35" ht="13.5" customHeight="1" x14ac:dyDescent="0.35"/>
    <row r="36" ht="13.5" customHeight="1" x14ac:dyDescent="0.35"/>
    <row r="37" ht="13.5" customHeight="1" x14ac:dyDescent="0.35"/>
    <row r="38" ht="13.5" customHeight="1" x14ac:dyDescent="0.35"/>
    <row r="39" ht="13.5" customHeight="1" x14ac:dyDescent="0.35"/>
    <row r="40" ht="13.5" customHeight="1" x14ac:dyDescent="0.35"/>
    <row r="41" ht="13.5" customHeight="1" x14ac:dyDescent="0.35"/>
    <row r="42" ht="13.5" customHeight="1" x14ac:dyDescent="0.35"/>
    <row r="43" ht="13.5" customHeight="1" x14ac:dyDescent="0.35"/>
    <row r="44" ht="13.5" customHeight="1" x14ac:dyDescent="0.35"/>
    <row r="45" ht="13.5" customHeight="1" x14ac:dyDescent="0.35"/>
    <row r="46" ht="13.5" customHeight="1" x14ac:dyDescent="0.35"/>
    <row r="47" ht="13.5" customHeight="1" x14ac:dyDescent="0.35"/>
    <row r="48" ht="13.5" customHeight="1" x14ac:dyDescent="0.35"/>
    <row r="49" ht="13.5" customHeight="1" x14ac:dyDescent="0.35"/>
    <row r="50" ht="13.5" customHeight="1" x14ac:dyDescent="0.35"/>
    <row r="51" ht="13.5" customHeight="1" x14ac:dyDescent="0.35"/>
    <row r="52" ht="13.5" customHeight="1" x14ac:dyDescent="0.35"/>
    <row r="53" ht="13.5" customHeight="1" x14ac:dyDescent="0.35"/>
    <row r="54" ht="13.5" customHeight="1" x14ac:dyDescent="0.35"/>
    <row r="55" ht="13.5" customHeight="1" x14ac:dyDescent="0.35"/>
    <row r="56" ht="13.5" customHeight="1" x14ac:dyDescent="0.35"/>
    <row r="57" ht="13.5" customHeight="1" x14ac:dyDescent="0.35"/>
    <row r="58" ht="13.5" customHeight="1" x14ac:dyDescent="0.35"/>
    <row r="59" ht="13.5" customHeight="1" x14ac:dyDescent="0.35"/>
    <row r="60" ht="13.5" customHeight="1" x14ac:dyDescent="0.35"/>
    <row r="61" ht="13.5" customHeight="1" x14ac:dyDescent="0.35"/>
    <row r="62" ht="13.5" customHeight="1" x14ac:dyDescent="0.35"/>
    <row r="63" ht="13.5" customHeight="1" x14ac:dyDescent="0.35"/>
    <row r="64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  <row r="73" ht="13.5" customHeight="1" x14ac:dyDescent="0.35"/>
    <row r="74" ht="13.5" customHeight="1" x14ac:dyDescent="0.35"/>
    <row r="75" ht="13.5" customHeight="1" x14ac:dyDescent="0.35"/>
    <row r="76" ht="13.5" customHeight="1" x14ac:dyDescent="0.35"/>
    <row r="77" ht="13.5" customHeight="1" x14ac:dyDescent="0.35"/>
    <row r="78" ht="13.5" customHeight="1" x14ac:dyDescent="0.35"/>
    <row r="79" ht="13.5" customHeight="1" x14ac:dyDescent="0.35"/>
    <row r="80" ht="13.5" customHeight="1" x14ac:dyDescent="0.35"/>
    <row r="81" ht="13.5" customHeight="1" x14ac:dyDescent="0.35"/>
    <row r="82" ht="13.5" customHeight="1" x14ac:dyDescent="0.35"/>
    <row r="83" ht="13.5" customHeight="1" x14ac:dyDescent="0.35"/>
    <row r="84" ht="13.5" customHeight="1" x14ac:dyDescent="0.35"/>
    <row r="85" ht="13.5" customHeight="1" x14ac:dyDescent="0.35"/>
    <row r="86" ht="13.5" customHeight="1" x14ac:dyDescent="0.35"/>
    <row r="87" ht="13.5" customHeight="1" x14ac:dyDescent="0.35"/>
    <row r="88" ht="13.5" customHeight="1" x14ac:dyDescent="0.35"/>
    <row r="89" ht="13.5" customHeight="1" x14ac:dyDescent="0.35"/>
    <row r="90" ht="13.5" customHeight="1" x14ac:dyDescent="0.35"/>
    <row r="91" ht="13.5" customHeight="1" x14ac:dyDescent="0.35"/>
    <row r="92" ht="13.5" customHeight="1" x14ac:dyDescent="0.35"/>
    <row r="93" ht="13.5" customHeight="1" x14ac:dyDescent="0.35"/>
    <row r="94" ht="13.5" customHeight="1" x14ac:dyDescent="0.35"/>
    <row r="95" ht="13.5" customHeight="1" x14ac:dyDescent="0.35"/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  <row r="117" ht="13.5" customHeight="1" x14ac:dyDescent="0.35"/>
    <row r="118" ht="13.5" customHeight="1" x14ac:dyDescent="0.35"/>
    <row r="119" ht="13.5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3.5" customHeight="1" x14ac:dyDescent="0.35"/>
    <row r="127" ht="13.5" customHeight="1" x14ac:dyDescent="0.35"/>
    <row r="128" ht="13.5" customHeight="1" x14ac:dyDescent="0.35"/>
    <row r="129" ht="13.5" customHeight="1" x14ac:dyDescent="0.35"/>
    <row r="130" ht="13.5" customHeight="1" x14ac:dyDescent="0.35"/>
    <row r="131" ht="13.5" customHeight="1" x14ac:dyDescent="0.35"/>
    <row r="132" ht="13.5" customHeight="1" x14ac:dyDescent="0.35"/>
    <row r="133" ht="13.5" customHeight="1" x14ac:dyDescent="0.35"/>
    <row r="134" ht="13.5" customHeight="1" x14ac:dyDescent="0.35"/>
    <row r="135" ht="13.5" customHeight="1" x14ac:dyDescent="0.35"/>
    <row r="136" ht="13.5" customHeight="1" x14ac:dyDescent="0.35"/>
    <row r="137" ht="13.5" customHeight="1" x14ac:dyDescent="0.35"/>
    <row r="138" ht="13.5" customHeight="1" x14ac:dyDescent="0.35"/>
    <row r="139" ht="13.5" customHeight="1" x14ac:dyDescent="0.35"/>
    <row r="140" ht="13.5" customHeight="1" x14ac:dyDescent="0.35"/>
    <row r="141" ht="13.5" customHeight="1" x14ac:dyDescent="0.35"/>
    <row r="142" ht="13.5" customHeight="1" x14ac:dyDescent="0.35"/>
    <row r="143" ht="13.5" customHeight="1" x14ac:dyDescent="0.35"/>
    <row r="144" ht="13.5" customHeight="1" x14ac:dyDescent="0.35"/>
    <row r="145" ht="13.5" customHeight="1" x14ac:dyDescent="0.35"/>
    <row r="146" ht="13.5" customHeight="1" x14ac:dyDescent="0.35"/>
    <row r="147" ht="13.5" customHeight="1" x14ac:dyDescent="0.35"/>
    <row r="148" ht="13.5" customHeight="1" x14ac:dyDescent="0.35"/>
    <row r="149" ht="13.5" customHeight="1" x14ac:dyDescent="0.35"/>
    <row r="150" ht="13.5" customHeight="1" x14ac:dyDescent="0.35"/>
    <row r="151" ht="13.5" customHeight="1" x14ac:dyDescent="0.35"/>
    <row r="152" ht="13.5" customHeight="1" x14ac:dyDescent="0.35"/>
    <row r="153" ht="13.5" customHeight="1" x14ac:dyDescent="0.35"/>
    <row r="154" ht="13.5" customHeight="1" x14ac:dyDescent="0.35"/>
    <row r="155" ht="13.5" customHeight="1" x14ac:dyDescent="0.35"/>
    <row r="156" ht="13.5" customHeight="1" x14ac:dyDescent="0.35"/>
    <row r="157" ht="13.5" customHeight="1" x14ac:dyDescent="0.35"/>
    <row r="158" ht="13.5" customHeight="1" x14ac:dyDescent="0.35"/>
    <row r="159" ht="13.5" customHeight="1" x14ac:dyDescent="0.35"/>
    <row r="160" ht="13.5" customHeight="1" x14ac:dyDescent="0.35"/>
    <row r="161" ht="13.5" customHeight="1" x14ac:dyDescent="0.35"/>
    <row r="162" ht="13.5" customHeight="1" x14ac:dyDescent="0.35"/>
    <row r="163" ht="13.5" customHeight="1" x14ac:dyDescent="0.35"/>
    <row r="164" ht="13.5" customHeight="1" x14ac:dyDescent="0.35"/>
    <row r="165" ht="13.5" customHeight="1" x14ac:dyDescent="0.35"/>
    <row r="166" ht="13.5" customHeight="1" x14ac:dyDescent="0.35"/>
    <row r="167" ht="13.5" customHeight="1" x14ac:dyDescent="0.35"/>
    <row r="168" ht="13.5" customHeight="1" x14ac:dyDescent="0.35"/>
    <row r="169" ht="13.5" customHeight="1" x14ac:dyDescent="0.35"/>
    <row r="170" ht="13.5" customHeight="1" x14ac:dyDescent="0.35"/>
    <row r="171" ht="13.5" customHeight="1" x14ac:dyDescent="0.35"/>
    <row r="172" ht="13.5" customHeight="1" x14ac:dyDescent="0.35"/>
    <row r="173" ht="13.5" customHeight="1" x14ac:dyDescent="0.35"/>
    <row r="174" ht="13.5" customHeight="1" x14ac:dyDescent="0.35"/>
    <row r="175" ht="13.5" customHeight="1" x14ac:dyDescent="0.35"/>
    <row r="176" ht="13.5" customHeight="1" x14ac:dyDescent="0.35"/>
    <row r="177" ht="13.5" customHeight="1" x14ac:dyDescent="0.35"/>
    <row r="178" ht="13.5" customHeight="1" x14ac:dyDescent="0.35"/>
    <row r="179" ht="13.5" customHeight="1" x14ac:dyDescent="0.35"/>
    <row r="180" ht="13.5" customHeight="1" x14ac:dyDescent="0.35"/>
    <row r="181" ht="13.5" customHeight="1" x14ac:dyDescent="0.35"/>
    <row r="182" ht="13.5" customHeight="1" x14ac:dyDescent="0.35"/>
    <row r="183" ht="13.5" customHeight="1" x14ac:dyDescent="0.35"/>
    <row r="184" ht="13.5" customHeight="1" x14ac:dyDescent="0.35"/>
    <row r="185" ht="13.5" customHeight="1" x14ac:dyDescent="0.35"/>
    <row r="186" ht="13.5" customHeight="1" x14ac:dyDescent="0.35"/>
    <row r="187" ht="13.5" customHeight="1" x14ac:dyDescent="0.35"/>
    <row r="188" ht="13.5" customHeight="1" x14ac:dyDescent="0.35"/>
    <row r="189" ht="13.5" customHeight="1" x14ac:dyDescent="0.35"/>
    <row r="190" ht="13.5" customHeight="1" x14ac:dyDescent="0.35"/>
    <row r="191" ht="13.5" customHeight="1" x14ac:dyDescent="0.35"/>
    <row r="192" ht="13.5" customHeight="1" x14ac:dyDescent="0.35"/>
    <row r="193" ht="13.5" customHeight="1" x14ac:dyDescent="0.35"/>
    <row r="194" ht="13.5" customHeight="1" x14ac:dyDescent="0.35"/>
    <row r="195" ht="13.5" customHeight="1" x14ac:dyDescent="0.35"/>
    <row r="196" ht="13.5" customHeight="1" x14ac:dyDescent="0.35"/>
    <row r="197" ht="13.5" customHeight="1" x14ac:dyDescent="0.35"/>
    <row r="198" ht="13.5" customHeight="1" x14ac:dyDescent="0.35"/>
    <row r="199" ht="13.5" customHeight="1" x14ac:dyDescent="0.35"/>
    <row r="200" ht="13.5" customHeight="1" x14ac:dyDescent="0.35"/>
    <row r="201" ht="13.5" customHeight="1" x14ac:dyDescent="0.35"/>
    <row r="202" ht="13.5" customHeight="1" x14ac:dyDescent="0.35"/>
    <row r="203" ht="13.5" customHeight="1" x14ac:dyDescent="0.35"/>
    <row r="204" ht="13.5" customHeight="1" x14ac:dyDescent="0.35"/>
    <row r="205" ht="13.5" customHeight="1" x14ac:dyDescent="0.35"/>
    <row r="206" ht="13.5" customHeight="1" x14ac:dyDescent="0.35"/>
    <row r="207" ht="13.5" customHeight="1" x14ac:dyDescent="0.35"/>
    <row r="208" ht="13.5" customHeight="1" x14ac:dyDescent="0.35"/>
    <row r="209" ht="13.5" customHeight="1" x14ac:dyDescent="0.35"/>
    <row r="210" ht="13.5" customHeight="1" x14ac:dyDescent="0.35"/>
    <row r="211" ht="13.5" customHeight="1" x14ac:dyDescent="0.35"/>
    <row r="212" ht="13.5" customHeight="1" x14ac:dyDescent="0.35"/>
    <row r="213" ht="13.5" customHeight="1" x14ac:dyDescent="0.35"/>
    <row r="214" ht="13.5" customHeight="1" x14ac:dyDescent="0.35"/>
    <row r="215" ht="13.5" customHeight="1" x14ac:dyDescent="0.35"/>
    <row r="216" ht="13.5" customHeight="1" x14ac:dyDescent="0.35"/>
    <row r="217" ht="13.5" customHeight="1" x14ac:dyDescent="0.35"/>
    <row r="218" ht="13.5" customHeight="1" x14ac:dyDescent="0.35"/>
    <row r="219" ht="13.5" customHeight="1" x14ac:dyDescent="0.35"/>
    <row r="220" ht="13.5" customHeight="1" x14ac:dyDescent="0.35"/>
    <row r="221" ht="13.5" customHeight="1" x14ac:dyDescent="0.35"/>
    <row r="222" ht="13.5" customHeight="1" x14ac:dyDescent="0.35"/>
    <row r="223" ht="13.5" customHeight="1" x14ac:dyDescent="0.35"/>
    <row r="224" ht="13.5" customHeight="1" x14ac:dyDescent="0.35"/>
    <row r="225" ht="13.5" customHeight="1" x14ac:dyDescent="0.35"/>
    <row r="226" ht="13.5" customHeight="1" x14ac:dyDescent="0.35"/>
    <row r="227" ht="13.5" customHeight="1" x14ac:dyDescent="0.35"/>
    <row r="228" ht="13.5" customHeight="1" x14ac:dyDescent="0.35"/>
    <row r="229" ht="13.5" customHeight="1" x14ac:dyDescent="0.35"/>
    <row r="230" ht="13.5" customHeight="1" x14ac:dyDescent="0.35"/>
    <row r="231" ht="13.5" customHeight="1" x14ac:dyDescent="0.35"/>
    <row r="232" ht="13.5" customHeight="1" x14ac:dyDescent="0.35"/>
    <row r="233" ht="13.5" customHeight="1" x14ac:dyDescent="0.35"/>
    <row r="234" ht="13.5" customHeight="1" x14ac:dyDescent="0.35"/>
    <row r="235" ht="13.5" customHeight="1" x14ac:dyDescent="0.35"/>
    <row r="236" ht="13.5" customHeight="1" x14ac:dyDescent="0.35"/>
    <row r="237" ht="13.5" customHeight="1" x14ac:dyDescent="0.35"/>
    <row r="238" ht="13.5" customHeight="1" x14ac:dyDescent="0.35"/>
    <row r="239" ht="13.5" customHeight="1" x14ac:dyDescent="0.35"/>
    <row r="240" ht="13.5" customHeight="1" x14ac:dyDescent="0.35"/>
    <row r="241" ht="13.5" customHeight="1" x14ac:dyDescent="0.35"/>
    <row r="242" ht="13.5" customHeight="1" x14ac:dyDescent="0.35"/>
    <row r="243" ht="13.5" customHeight="1" x14ac:dyDescent="0.35"/>
    <row r="244" ht="13.5" customHeight="1" x14ac:dyDescent="0.35"/>
    <row r="245" ht="13.5" customHeight="1" x14ac:dyDescent="0.35"/>
    <row r="246" ht="13.5" customHeight="1" x14ac:dyDescent="0.35"/>
    <row r="247" ht="13.5" customHeight="1" x14ac:dyDescent="0.35"/>
    <row r="248" ht="13.5" customHeight="1" x14ac:dyDescent="0.35"/>
    <row r="249" ht="13.5" customHeight="1" x14ac:dyDescent="0.35"/>
    <row r="250" ht="13.5" customHeight="1" x14ac:dyDescent="0.35"/>
    <row r="251" ht="13.5" customHeight="1" x14ac:dyDescent="0.35"/>
    <row r="252" ht="13.5" customHeight="1" x14ac:dyDescent="0.35"/>
    <row r="253" ht="13.5" customHeight="1" x14ac:dyDescent="0.35"/>
    <row r="254" ht="13.5" customHeight="1" x14ac:dyDescent="0.35"/>
    <row r="255" ht="13.5" customHeight="1" x14ac:dyDescent="0.35"/>
    <row r="256" ht="13.5" customHeight="1" x14ac:dyDescent="0.35"/>
    <row r="257" ht="13.5" customHeight="1" x14ac:dyDescent="0.35"/>
    <row r="258" ht="13.5" customHeight="1" x14ac:dyDescent="0.35"/>
    <row r="259" ht="13.5" customHeight="1" x14ac:dyDescent="0.35"/>
    <row r="260" ht="13.5" customHeight="1" x14ac:dyDescent="0.35"/>
    <row r="261" ht="13.5" customHeight="1" x14ac:dyDescent="0.35"/>
    <row r="262" ht="13.5" customHeight="1" x14ac:dyDescent="0.35"/>
    <row r="263" ht="13.5" customHeight="1" x14ac:dyDescent="0.35"/>
    <row r="264" ht="13.5" customHeight="1" x14ac:dyDescent="0.35"/>
    <row r="265" ht="13.5" customHeight="1" x14ac:dyDescent="0.35"/>
    <row r="266" ht="13.5" customHeight="1" x14ac:dyDescent="0.35"/>
    <row r="267" ht="13.5" customHeight="1" x14ac:dyDescent="0.35"/>
    <row r="268" ht="13.5" customHeight="1" x14ac:dyDescent="0.35"/>
    <row r="269" ht="13.5" customHeight="1" x14ac:dyDescent="0.35"/>
    <row r="270" ht="13.5" customHeight="1" x14ac:dyDescent="0.35"/>
    <row r="271" ht="13.5" customHeight="1" x14ac:dyDescent="0.35"/>
    <row r="272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  <row r="655" ht="13.5" customHeight="1" x14ac:dyDescent="0.35"/>
    <row r="656" ht="13.5" customHeight="1" x14ac:dyDescent="0.35"/>
    <row r="657" ht="13.5" customHeight="1" x14ac:dyDescent="0.35"/>
    <row r="658" ht="13.5" customHeight="1" x14ac:dyDescent="0.35"/>
    <row r="659" ht="13.5" customHeight="1" x14ac:dyDescent="0.35"/>
    <row r="660" ht="13.5" customHeight="1" x14ac:dyDescent="0.35"/>
    <row r="661" ht="13.5" customHeight="1" x14ac:dyDescent="0.35"/>
    <row r="662" ht="13.5" customHeight="1" x14ac:dyDescent="0.35"/>
    <row r="663" ht="13.5" customHeight="1" x14ac:dyDescent="0.35"/>
    <row r="664" ht="13.5" customHeight="1" x14ac:dyDescent="0.35"/>
    <row r="665" ht="13.5" customHeight="1" x14ac:dyDescent="0.35"/>
    <row r="666" ht="13.5" customHeight="1" x14ac:dyDescent="0.35"/>
    <row r="667" ht="13.5" customHeight="1" x14ac:dyDescent="0.35"/>
    <row r="668" ht="13.5" customHeight="1" x14ac:dyDescent="0.35"/>
    <row r="669" ht="13.5" customHeight="1" x14ac:dyDescent="0.35"/>
    <row r="670" ht="13.5" customHeight="1" x14ac:dyDescent="0.35"/>
    <row r="671" ht="13.5" customHeight="1" x14ac:dyDescent="0.35"/>
    <row r="672" ht="13.5" customHeight="1" x14ac:dyDescent="0.35"/>
    <row r="673" ht="13.5" customHeight="1" x14ac:dyDescent="0.35"/>
    <row r="674" ht="13.5" customHeight="1" x14ac:dyDescent="0.35"/>
    <row r="675" ht="13.5" customHeight="1" x14ac:dyDescent="0.35"/>
    <row r="676" ht="13.5" customHeight="1" x14ac:dyDescent="0.35"/>
    <row r="677" ht="13.5" customHeight="1" x14ac:dyDescent="0.35"/>
    <row r="678" ht="13.5" customHeight="1" x14ac:dyDescent="0.35"/>
    <row r="679" ht="13.5" customHeight="1" x14ac:dyDescent="0.35"/>
    <row r="680" ht="13.5" customHeight="1" x14ac:dyDescent="0.35"/>
    <row r="681" ht="13.5" customHeight="1" x14ac:dyDescent="0.35"/>
    <row r="682" ht="13.5" customHeight="1" x14ac:dyDescent="0.35"/>
    <row r="683" ht="13.5" customHeight="1" x14ac:dyDescent="0.35"/>
    <row r="684" ht="13.5" customHeight="1" x14ac:dyDescent="0.35"/>
    <row r="685" ht="13.5" customHeight="1" x14ac:dyDescent="0.35"/>
    <row r="686" ht="13.5" customHeight="1" x14ac:dyDescent="0.35"/>
    <row r="687" ht="13.5" customHeight="1" x14ac:dyDescent="0.35"/>
    <row r="688" ht="13.5" customHeight="1" x14ac:dyDescent="0.35"/>
    <row r="689" ht="13.5" customHeight="1" x14ac:dyDescent="0.35"/>
    <row r="690" ht="13.5" customHeight="1" x14ac:dyDescent="0.35"/>
    <row r="691" ht="13.5" customHeight="1" x14ac:dyDescent="0.35"/>
    <row r="692" ht="13.5" customHeight="1" x14ac:dyDescent="0.35"/>
    <row r="693" ht="13.5" customHeight="1" x14ac:dyDescent="0.35"/>
    <row r="694" ht="13.5" customHeight="1" x14ac:dyDescent="0.35"/>
    <row r="695" ht="13.5" customHeight="1" x14ac:dyDescent="0.35"/>
    <row r="696" ht="13.5" customHeight="1" x14ac:dyDescent="0.35"/>
    <row r="697" ht="13.5" customHeight="1" x14ac:dyDescent="0.35"/>
    <row r="698" ht="13.5" customHeight="1" x14ac:dyDescent="0.35"/>
    <row r="699" ht="13.5" customHeight="1" x14ac:dyDescent="0.35"/>
    <row r="700" ht="13.5" customHeight="1" x14ac:dyDescent="0.35"/>
    <row r="701" ht="13.5" customHeight="1" x14ac:dyDescent="0.35"/>
    <row r="702" ht="13.5" customHeight="1" x14ac:dyDescent="0.35"/>
    <row r="703" ht="13.5" customHeight="1" x14ac:dyDescent="0.35"/>
    <row r="704" ht="13.5" customHeight="1" x14ac:dyDescent="0.35"/>
    <row r="705" ht="13.5" customHeight="1" x14ac:dyDescent="0.35"/>
    <row r="706" ht="13.5" customHeight="1" x14ac:dyDescent="0.35"/>
    <row r="707" ht="13.5" customHeight="1" x14ac:dyDescent="0.35"/>
    <row r="708" ht="13.5" customHeight="1" x14ac:dyDescent="0.35"/>
    <row r="709" ht="13.5" customHeight="1" x14ac:dyDescent="0.35"/>
    <row r="710" ht="13.5" customHeight="1" x14ac:dyDescent="0.35"/>
    <row r="711" ht="13.5" customHeight="1" x14ac:dyDescent="0.35"/>
    <row r="712" ht="13.5" customHeight="1" x14ac:dyDescent="0.35"/>
    <row r="713" ht="13.5" customHeight="1" x14ac:dyDescent="0.35"/>
    <row r="714" ht="13.5" customHeight="1" x14ac:dyDescent="0.35"/>
    <row r="715" ht="13.5" customHeight="1" x14ac:dyDescent="0.35"/>
    <row r="716" ht="13.5" customHeight="1" x14ac:dyDescent="0.35"/>
    <row r="717" ht="13.5" customHeight="1" x14ac:dyDescent="0.35"/>
    <row r="718" ht="13.5" customHeight="1" x14ac:dyDescent="0.35"/>
    <row r="719" ht="13.5" customHeight="1" x14ac:dyDescent="0.35"/>
    <row r="720" ht="13.5" customHeight="1" x14ac:dyDescent="0.35"/>
    <row r="721" ht="13.5" customHeight="1" x14ac:dyDescent="0.35"/>
    <row r="722" ht="13.5" customHeight="1" x14ac:dyDescent="0.35"/>
    <row r="723" ht="13.5" customHeight="1" x14ac:dyDescent="0.35"/>
    <row r="724" ht="13.5" customHeight="1" x14ac:dyDescent="0.35"/>
    <row r="725" ht="13.5" customHeight="1" x14ac:dyDescent="0.35"/>
    <row r="726" ht="13.5" customHeight="1" x14ac:dyDescent="0.35"/>
    <row r="727" ht="13.5" customHeight="1" x14ac:dyDescent="0.35"/>
    <row r="728" ht="13.5" customHeight="1" x14ac:dyDescent="0.35"/>
    <row r="729" ht="13.5" customHeight="1" x14ac:dyDescent="0.35"/>
    <row r="730" ht="13.5" customHeight="1" x14ac:dyDescent="0.35"/>
    <row r="731" ht="13.5" customHeight="1" x14ac:dyDescent="0.35"/>
    <row r="732" ht="13.5" customHeight="1" x14ac:dyDescent="0.35"/>
    <row r="733" ht="13.5" customHeight="1" x14ac:dyDescent="0.35"/>
    <row r="734" ht="13.5" customHeight="1" x14ac:dyDescent="0.35"/>
    <row r="735" ht="13.5" customHeight="1" x14ac:dyDescent="0.35"/>
    <row r="736" ht="13.5" customHeight="1" x14ac:dyDescent="0.35"/>
    <row r="737" ht="13.5" customHeight="1" x14ac:dyDescent="0.35"/>
    <row r="738" ht="13.5" customHeight="1" x14ac:dyDescent="0.35"/>
    <row r="739" ht="13.5" customHeight="1" x14ac:dyDescent="0.35"/>
    <row r="740" ht="13.5" customHeight="1" x14ac:dyDescent="0.35"/>
    <row r="741" ht="13.5" customHeight="1" x14ac:dyDescent="0.35"/>
    <row r="742" ht="13.5" customHeight="1" x14ac:dyDescent="0.35"/>
    <row r="743" ht="13.5" customHeight="1" x14ac:dyDescent="0.35"/>
    <row r="744" ht="13.5" customHeight="1" x14ac:dyDescent="0.35"/>
    <row r="745" ht="13.5" customHeight="1" x14ac:dyDescent="0.35"/>
    <row r="746" ht="13.5" customHeight="1" x14ac:dyDescent="0.35"/>
    <row r="747" ht="13.5" customHeight="1" x14ac:dyDescent="0.35"/>
    <row r="748" ht="13.5" customHeight="1" x14ac:dyDescent="0.35"/>
    <row r="749" ht="13.5" customHeight="1" x14ac:dyDescent="0.35"/>
    <row r="750" ht="13.5" customHeight="1" x14ac:dyDescent="0.35"/>
    <row r="751" ht="13.5" customHeight="1" x14ac:dyDescent="0.35"/>
    <row r="752" ht="13.5" customHeight="1" x14ac:dyDescent="0.35"/>
    <row r="753" ht="13.5" customHeight="1" x14ac:dyDescent="0.35"/>
    <row r="754" ht="13.5" customHeight="1" x14ac:dyDescent="0.35"/>
    <row r="755" ht="13.5" customHeight="1" x14ac:dyDescent="0.35"/>
    <row r="756" ht="13.5" customHeight="1" x14ac:dyDescent="0.35"/>
    <row r="757" ht="13.5" customHeight="1" x14ac:dyDescent="0.35"/>
    <row r="758" ht="13.5" customHeight="1" x14ac:dyDescent="0.35"/>
    <row r="759" ht="13.5" customHeight="1" x14ac:dyDescent="0.35"/>
    <row r="760" ht="13.5" customHeight="1" x14ac:dyDescent="0.35"/>
    <row r="761" ht="13.5" customHeight="1" x14ac:dyDescent="0.35"/>
    <row r="762" ht="13.5" customHeight="1" x14ac:dyDescent="0.35"/>
    <row r="763" ht="13.5" customHeight="1" x14ac:dyDescent="0.35"/>
    <row r="764" ht="13.5" customHeight="1" x14ac:dyDescent="0.35"/>
    <row r="765" ht="13.5" customHeight="1" x14ac:dyDescent="0.35"/>
    <row r="766" ht="13.5" customHeight="1" x14ac:dyDescent="0.35"/>
    <row r="767" ht="13.5" customHeight="1" x14ac:dyDescent="0.35"/>
    <row r="768" ht="13.5" customHeight="1" x14ac:dyDescent="0.35"/>
    <row r="769" ht="13.5" customHeight="1" x14ac:dyDescent="0.35"/>
    <row r="770" ht="13.5" customHeight="1" x14ac:dyDescent="0.35"/>
    <row r="771" ht="13.5" customHeight="1" x14ac:dyDescent="0.35"/>
    <row r="772" ht="13.5" customHeight="1" x14ac:dyDescent="0.35"/>
    <row r="773" ht="13.5" customHeight="1" x14ac:dyDescent="0.35"/>
    <row r="774" ht="13.5" customHeight="1" x14ac:dyDescent="0.35"/>
    <row r="775" ht="13.5" customHeight="1" x14ac:dyDescent="0.35"/>
    <row r="776" ht="13.5" customHeight="1" x14ac:dyDescent="0.35"/>
    <row r="777" ht="13.5" customHeight="1" x14ac:dyDescent="0.35"/>
    <row r="778" ht="13.5" customHeight="1" x14ac:dyDescent="0.35"/>
    <row r="779" ht="13.5" customHeight="1" x14ac:dyDescent="0.35"/>
    <row r="780" ht="13.5" customHeight="1" x14ac:dyDescent="0.35"/>
    <row r="781" ht="13.5" customHeight="1" x14ac:dyDescent="0.35"/>
    <row r="782" ht="13.5" customHeight="1" x14ac:dyDescent="0.35"/>
    <row r="783" ht="13.5" customHeight="1" x14ac:dyDescent="0.35"/>
    <row r="784" ht="13.5" customHeight="1" x14ac:dyDescent="0.35"/>
    <row r="785" ht="13.5" customHeight="1" x14ac:dyDescent="0.35"/>
    <row r="786" ht="13.5" customHeight="1" x14ac:dyDescent="0.35"/>
    <row r="787" ht="13.5" customHeight="1" x14ac:dyDescent="0.35"/>
    <row r="788" ht="13.5" customHeight="1" x14ac:dyDescent="0.35"/>
    <row r="789" ht="13.5" customHeight="1" x14ac:dyDescent="0.35"/>
    <row r="790" ht="13.5" customHeight="1" x14ac:dyDescent="0.35"/>
    <row r="791" ht="13.5" customHeight="1" x14ac:dyDescent="0.35"/>
    <row r="792" ht="13.5" customHeight="1" x14ac:dyDescent="0.35"/>
    <row r="793" ht="13.5" customHeight="1" x14ac:dyDescent="0.35"/>
    <row r="794" ht="13.5" customHeight="1" x14ac:dyDescent="0.35"/>
    <row r="795" ht="13.5" customHeight="1" x14ac:dyDescent="0.35"/>
    <row r="796" ht="13.5" customHeight="1" x14ac:dyDescent="0.35"/>
    <row r="797" ht="13.5" customHeight="1" x14ac:dyDescent="0.35"/>
    <row r="798" ht="13.5" customHeight="1" x14ac:dyDescent="0.35"/>
    <row r="799" ht="13.5" customHeight="1" x14ac:dyDescent="0.35"/>
    <row r="800" ht="13.5" customHeight="1" x14ac:dyDescent="0.35"/>
    <row r="801" ht="13.5" customHeight="1" x14ac:dyDescent="0.35"/>
    <row r="802" ht="13.5" customHeight="1" x14ac:dyDescent="0.35"/>
    <row r="803" ht="13.5" customHeight="1" x14ac:dyDescent="0.35"/>
    <row r="804" ht="13.5" customHeight="1" x14ac:dyDescent="0.35"/>
    <row r="805" ht="13.5" customHeight="1" x14ac:dyDescent="0.35"/>
    <row r="806" ht="13.5" customHeight="1" x14ac:dyDescent="0.35"/>
    <row r="807" ht="13.5" customHeight="1" x14ac:dyDescent="0.35"/>
    <row r="808" ht="13.5" customHeight="1" x14ac:dyDescent="0.35"/>
    <row r="809" ht="13.5" customHeight="1" x14ac:dyDescent="0.35"/>
    <row r="810" ht="13.5" customHeight="1" x14ac:dyDescent="0.35"/>
    <row r="811" ht="13.5" customHeight="1" x14ac:dyDescent="0.35"/>
    <row r="812" ht="13.5" customHeight="1" x14ac:dyDescent="0.35"/>
    <row r="813" ht="13.5" customHeight="1" x14ac:dyDescent="0.35"/>
    <row r="814" ht="13.5" customHeight="1" x14ac:dyDescent="0.35"/>
    <row r="815" ht="13.5" customHeight="1" x14ac:dyDescent="0.35"/>
    <row r="816" ht="13.5" customHeight="1" x14ac:dyDescent="0.35"/>
    <row r="817" ht="13.5" customHeight="1" x14ac:dyDescent="0.35"/>
    <row r="818" ht="13.5" customHeight="1" x14ac:dyDescent="0.35"/>
    <row r="819" ht="13.5" customHeight="1" x14ac:dyDescent="0.35"/>
    <row r="820" ht="13.5" customHeight="1" x14ac:dyDescent="0.35"/>
    <row r="821" ht="13.5" customHeight="1" x14ac:dyDescent="0.35"/>
    <row r="822" ht="13.5" customHeight="1" x14ac:dyDescent="0.35"/>
    <row r="823" ht="13.5" customHeight="1" x14ac:dyDescent="0.35"/>
    <row r="824" ht="13.5" customHeight="1" x14ac:dyDescent="0.35"/>
    <row r="825" ht="13.5" customHeight="1" x14ac:dyDescent="0.35"/>
    <row r="826" ht="13.5" customHeight="1" x14ac:dyDescent="0.35"/>
    <row r="827" ht="13.5" customHeight="1" x14ac:dyDescent="0.35"/>
    <row r="828" ht="13.5" customHeight="1" x14ac:dyDescent="0.35"/>
    <row r="829" ht="13.5" customHeight="1" x14ac:dyDescent="0.35"/>
    <row r="830" ht="13.5" customHeight="1" x14ac:dyDescent="0.35"/>
    <row r="831" ht="13.5" customHeight="1" x14ac:dyDescent="0.35"/>
    <row r="832" ht="13.5" customHeight="1" x14ac:dyDescent="0.35"/>
    <row r="833" ht="13.5" customHeight="1" x14ac:dyDescent="0.35"/>
    <row r="834" ht="13.5" customHeight="1" x14ac:dyDescent="0.35"/>
    <row r="835" ht="13.5" customHeight="1" x14ac:dyDescent="0.35"/>
    <row r="836" ht="13.5" customHeight="1" x14ac:dyDescent="0.35"/>
    <row r="837" ht="13.5" customHeight="1" x14ac:dyDescent="0.35"/>
    <row r="838" ht="13.5" customHeight="1" x14ac:dyDescent="0.35"/>
    <row r="839" ht="13.5" customHeight="1" x14ac:dyDescent="0.35"/>
    <row r="840" ht="13.5" customHeight="1" x14ac:dyDescent="0.35"/>
    <row r="841" ht="13.5" customHeight="1" x14ac:dyDescent="0.35"/>
    <row r="842" ht="13.5" customHeight="1" x14ac:dyDescent="0.35"/>
    <row r="843" ht="13.5" customHeight="1" x14ac:dyDescent="0.35"/>
    <row r="844" ht="13.5" customHeight="1" x14ac:dyDescent="0.35"/>
    <row r="845" ht="13.5" customHeight="1" x14ac:dyDescent="0.35"/>
    <row r="846" ht="13.5" customHeight="1" x14ac:dyDescent="0.35"/>
    <row r="847" ht="13.5" customHeight="1" x14ac:dyDescent="0.35"/>
    <row r="848" ht="13.5" customHeight="1" x14ac:dyDescent="0.35"/>
    <row r="849" ht="13.5" customHeight="1" x14ac:dyDescent="0.35"/>
    <row r="850" ht="13.5" customHeight="1" x14ac:dyDescent="0.35"/>
    <row r="851" ht="13.5" customHeight="1" x14ac:dyDescent="0.35"/>
    <row r="852" ht="13.5" customHeight="1" x14ac:dyDescent="0.35"/>
    <row r="853" ht="13.5" customHeight="1" x14ac:dyDescent="0.35"/>
    <row r="854" ht="13.5" customHeight="1" x14ac:dyDescent="0.35"/>
    <row r="855" ht="13.5" customHeight="1" x14ac:dyDescent="0.35"/>
    <row r="856" ht="13.5" customHeight="1" x14ac:dyDescent="0.35"/>
    <row r="857" ht="13.5" customHeight="1" x14ac:dyDescent="0.35"/>
    <row r="858" ht="13.5" customHeight="1" x14ac:dyDescent="0.35"/>
    <row r="859" ht="13.5" customHeight="1" x14ac:dyDescent="0.35"/>
    <row r="860" ht="13.5" customHeight="1" x14ac:dyDescent="0.35"/>
    <row r="861" ht="13.5" customHeight="1" x14ac:dyDescent="0.35"/>
    <row r="862" ht="13.5" customHeight="1" x14ac:dyDescent="0.35"/>
    <row r="863" ht="13.5" customHeight="1" x14ac:dyDescent="0.35"/>
    <row r="864" ht="13.5" customHeight="1" x14ac:dyDescent="0.35"/>
    <row r="865" ht="13.5" customHeight="1" x14ac:dyDescent="0.35"/>
    <row r="866" ht="13.5" customHeight="1" x14ac:dyDescent="0.35"/>
    <row r="867" ht="13.5" customHeight="1" x14ac:dyDescent="0.35"/>
    <row r="868" ht="13.5" customHeight="1" x14ac:dyDescent="0.35"/>
    <row r="869" ht="13.5" customHeight="1" x14ac:dyDescent="0.35"/>
    <row r="870" ht="13.5" customHeight="1" x14ac:dyDescent="0.35"/>
    <row r="871" ht="13.5" customHeight="1" x14ac:dyDescent="0.35"/>
    <row r="872" ht="13.5" customHeight="1" x14ac:dyDescent="0.35"/>
    <row r="873" ht="13.5" customHeight="1" x14ac:dyDescent="0.35"/>
    <row r="874" ht="13.5" customHeight="1" x14ac:dyDescent="0.35"/>
    <row r="875" ht="13.5" customHeight="1" x14ac:dyDescent="0.35"/>
    <row r="876" ht="13.5" customHeight="1" x14ac:dyDescent="0.35"/>
    <row r="877" ht="13.5" customHeight="1" x14ac:dyDescent="0.35"/>
    <row r="878" ht="13.5" customHeight="1" x14ac:dyDescent="0.35"/>
    <row r="879" ht="13.5" customHeight="1" x14ac:dyDescent="0.35"/>
    <row r="880" ht="13.5" customHeight="1" x14ac:dyDescent="0.35"/>
    <row r="881" ht="13.5" customHeight="1" x14ac:dyDescent="0.35"/>
    <row r="882" ht="13.5" customHeight="1" x14ac:dyDescent="0.35"/>
    <row r="883" ht="13.5" customHeight="1" x14ac:dyDescent="0.35"/>
    <row r="884" ht="13.5" customHeight="1" x14ac:dyDescent="0.35"/>
    <row r="885" ht="13.5" customHeight="1" x14ac:dyDescent="0.35"/>
    <row r="886" ht="13.5" customHeight="1" x14ac:dyDescent="0.35"/>
    <row r="887" ht="13.5" customHeight="1" x14ac:dyDescent="0.35"/>
    <row r="888" ht="13.5" customHeight="1" x14ac:dyDescent="0.35"/>
    <row r="889" ht="13.5" customHeight="1" x14ac:dyDescent="0.35"/>
    <row r="890" ht="13.5" customHeight="1" x14ac:dyDescent="0.35"/>
    <row r="891" ht="13.5" customHeight="1" x14ac:dyDescent="0.35"/>
    <row r="892" ht="13.5" customHeight="1" x14ac:dyDescent="0.35"/>
    <row r="893" ht="13.5" customHeight="1" x14ac:dyDescent="0.35"/>
    <row r="894" ht="13.5" customHeight="1" x14ac:dyDescent="0.35"/>
    <row r="895" ht="13.5" customHeight="1" x14ac:dyDescent="0.35"/>
    <row r="896" ht="13.5" customHeight="1" x14ac:dyDescent="0.35"/>
    <row r="897" ht="13.5" customHeight="1" x14ac:dyDescent="0.35"/>
    <row r="898" ht="13.5" customHeight="1" x14ac:dyDescent="0.35"/>
    <row r="899" ht="13.5" customHeight="1" x14ac:dyDescent="0.35"/>
    <row r="900" ht="13.5" customHeight="1" x14ac:dyDescent="0.35"/>
    <row r="901" ht="13.5" customHeight="1" x14ac:dyDescent="0.35"/>
    <row r="902" ht="13.5" customHeight="1" x14ac:dyDescent="0.35"/>
    <row r="903" ht="13.5" customHeight="1" x14ac:dyDescent="0.35"/>
    <row r="904" ht="13.5" customHeight="1" x14ac:dyDescent="0.35"/>
    <row r="905" ht="13.5" customHeight="1" x14ac:dyDescent="0.35"/>
    <row r="906" ht="13.5" customHeight="1" x14ac:dyDescent="0.35"/>
    <row r="907" ht="13.5" customHeight="1" x14ac:dyDescent="0.35"/>
    <row r="908" ht="13.5" customHeight="1" x14ac:dyDescent="0.35"/>
    <row r="909" ht="13.5" customHeight="1" x14ac:dyDescent="0.35"/>
    <row r="910" ht="13.5" customHeight="1" x14ac:dyDescent="0.35"/>
    <row r="911" ht="13.5" customHeight="1" x14ac:dyDescent="0.35"/>
    <row r="912" ht="13.5" customHeight="1" x14ac:dyDescent="0.35"/>
    <row r="913" ht="13.5" customHeight="1" x14ac:dyDescent="0.35"/>
    <row r="914" ht="13.5" customHeight="1" x14ac:dyDescent="0.35"/>
    <row r="915" ht="13.5" customHeight="1" x14ac:dyDescent="0.35"/>
    <row r="916" ht="13.5" customHeight="1" x14ac:dyDescent="0.35"/>
    <row r="917" ht="13.5" customHeight="1" x14ac:dyDescent="0.35"/>
    <row r="918" ht="13.5" customHeight="1" x14ac:dyDescent="0.35"/>
    <row r="919" ht="13.5" customHeight="1" x14ac:dyDescent="0.35"/>
    <row r="920" ht="13.5" customHeight="1" x14ac:dyDescent="0.35"/>
    <row r="921" ht="13.5" customHeight="1" x14ac:dyDescent="0.35"/>
    <row r="922" ht="13.5" customHeight="1" x14ac:dyDescent="0.35"/>
    <row r="923" ht="13.5" customHeight="1" x14ac:dyDescent="0.35"/>
    <row r="924" ht="13.5" customHeight="1" x14ac:dyDescent="0.35"/>
    <row r="925" ht="13.5" customHeight="1" x14ac:dyDescent="0.35"/>
    <row r="926" ht="13.5" customHeight="1" x14ac:dyDescent="0.35"/>
    <row r="927" ht="13.5" customHeight="1" x14ac:dyDescent="0.35"/>
    <row r="928" ht="13.5" customHeight="1" x14ac:dyDescent="0.35"/>
    <row r="929" ht="13.5" customHeight="1" x14ac:dyDescent="0.35"/>
    <row r="930" ht="13.5" customHeight="1" x14ac:dyDescent="0.35"/>
    <row r="931" ht="13.5" customHeight="1" x14ac:dyDescent="0.35"/>
    <row r="932" ht="13.5" customHeight="1" x14ac:dyDescent="0.35"/>
    <row r="933" ht="13.5" customHeight="1" x14ac:dyDescent="0.35"/>
    <row r="934" ht="13.5" customHeight="1" x14ac:dyDescent="0.35"/>
    <row r="935" ht="13.5" customHeight="1" x14ac:dyDescent="0.35"/>
    <row r="936" ht="13.5" customHeight="1" x14ac:dyDescent="0.35"/>
    <row r="937" ht="13.5" customHeight="1" x14ac:dyDescent="0.35"/>
    <row r="938" ht="13.5" customHeight="1" x14ac:dyDescent="0.35"/>
    <row r="939" ht="13.5" customHeight="1" x14ac:dyDescent="0.35"/>
    <row r="940" ht="13.5" customHeight="1" x14ac:dyDescent="0.35"/>
    <row r="941" ht="13.5" customHeight="1" x14ac:dyDescent="0.35"/>
    <row r="942" ht="13.5" customHeight="1" x14ac:dyDescent="0.35"/>
    <row r="943" ht="13.5" customHeight="1" x14ac:dyDescent="0.35"/>
    <row r="944" ht="13.5" customHeight="1" x14ac:dyDescent="0.35"/>
    <row r="945" ht="13.5" customHeight="1" x14ac:dyDescent="0.35"/>
    <row r="946" ht="13.5" customHeight="1" x14ac:dyDescent="0.35"/>
    <row r="947" ht="13.5" customHeight="1" x14ac:dyDescent="0.35"/>
    <row r="948" ht="13.5" customHeight="1" x14ac:dyDescent="0.35"/>
    <row r="949" ht="13.5" customHeight="1" x14ac:dyDescent="0.35"/>
    <row r="950" ht="13.5" customHeight="1" x14ac:dyDescent="0.35"/>
    <row r="951" ht="13.5" customHeight="1" x14ac:dyDescent="0.35"/>
    <row r="952" ht="13.5" customHeight="1" x14ac:dyDescent="0.35"/>
    <row r="953" ht="13.5" customHeight="1" x14ac:dyDescent="0.35"/>
    <row r="954" ht="13.5" customHeight="1" x14ac:dyDescent="0.35"/>
    <row r="955" ht="13.5" customHeight="1" x14ac:dyDescent="0.35"/>
    <row r="956" ht="13.5" customHeight="1" x14ac:dyDescent="0.35"/>
    <row r="957" ht="13.5" customHeight="1" x14ac:dyDescent="0.35"/>
    <row r="958" ht="13.5" customHeight="1" x14ac:dyDescent="0.35"/>
    <row r="959" ht="13.5" customHeight="1" x14ac:dyDescent="0.35"/>
    <row r="960" ht="13.5" customHeight="1" x14ac:dyDescent="0.35"/>
    <row r="961" ht="13.5" customHeight="1" x14ac:dyDescent="0.35"/>
    <row r="962" ht="13.5" customHeight="1" x14ac:dyDescent="0.35"/>
    <row r="963" ht="13.5" customHeight="1" x14ac:dyDescent="0.35"/>
    <row r="964" ht="13.5" customHeight="1" x14ac:dyDescent="0.35"/>
    <row r="965" ht="13.5" customHeight="1" x14ac:dyDescent="0.35"/>
    <row r="966" ht="13.5" customHeight="1" x14ac:dyDescent="0.35"/>
    <row r="967" ht="13.5" customHeight="1" x14ac:dyDescent="0.35"/>
    <row r="968" ht="13.5" customHeight="1" x14ac:dyDescent="0.35"/>
    <row r="969" ht="13.5" customHeight="1" x14ac:dyDescent="0.35"/>
    <row r="970" ht="13.5" customHeight="1" x14ac:dyDescent="0.35"/>
    <row r="971" ht="13.5" customHeight="1" x14ac:dyDescent="0.35"/>
    <row r="972" ht="13.5" customHeight="1" x14ac:dyDescent="0.35"/>
    <row r="973" ht="13.5" customHeight="1" x14ac:dyDescent="0.35"/>
    <row r="974" ht="13.5" customHeight="1" x14ac:dyDescent="0.35"/>
    <row r="975" ht="13.5" customHeight="1" x14ac:dyDescent="0.35"/>
    <row r="976" ht="13.5" customHeight="1" x14ac:dyDescent="0.35"/>
    <row r="977" ht="13.5" customHeight="1" x14ac:dyDescent="0.35"/>
    <row r="978" ht="13.5" customHeight="1" x14ac:dyDescent="0.35"/>
    <row r="979" ht="13.5" customHeight="1" x14ac:dyDescent="0.35"/>
    <row r="980" ht="13.5" customHeight="1" x14ac:dyDescent="0.35"/>
    <row r="981" ht="13.5" customHeight="1" x14ac:dyDescent="0.35"/>
    <row r="982" ht="13.5" customHeight="1" x14ac:dyDescent="0.35"/>
    <row r="983" ht="13.5" customHeight="1" x14ac:dyDescent="0.35"/>
    <row r="984" ht="13.5" customHeight="1" x14ac:dyDescent="0.35"/>
    <row r="985" ht="13.5" customHeight="1" x14ac:dyDescent="0.35"/>
    <row r="986" ht="13.5" customHeight="1" x14ac:dyDescent="0.35"/>
    <row r="987" ht="13.5" customHeight="1" x14ac:dyDescent="0.35"/>
    <row r="988" ht="13.5" customHeight="1" x14ac:dyDescent="0.35"/>
    <row r="989" ht="13.5" customHeight="1" x14ac:dyDescent="0.35"/>
    <row r="990" ht="13.5" customHeight="1" x14ac:dyDescent="0.35"/>
    <row r="991" ht="13.5" customHeight="1" x14ac:dyDescent="0.35"/>
    <row r="992" ht="13.5" customHeight="1" x14ac:dyDescent="0.35"/>
    <row r="993" ht="13.5" customHeight="1" x14ac:dyDescent="0.35"/>
    <row r="994" ht="13.5" customHeight="1" x14ac:dyDescent="0.35"/>
    <row r="995" ht="13.5" customHeight="1" x14ac:dyDescent="0.35"/>
    <row r="996" ht="13.5" customHeight="1" x14ac:dyDescent="0.35"/>
    <row r="997" ht="13.5" customHeight="1" x14ac:dyDescent="0.35"/>
    <row r="998" ht="13.5" customHeight="1" x14ac:dyDescent="0.35"/>
    <row r="999" ht="13.5" customHeight="1" x14ac:dyDescent="0.35"/>
  </sheetData>
  <mergeCells count="10">
    <mergeCell ref="B1:G1"/>
    <mergeCell ref="B2:G2"/>
    <mergeCell ref="B8:G8"/>
    <mergeCell ref="B9:G9"/>
    <mergeCell ref="B17:G17"/>
    <mergeCell ref="B3:G3"/>
    <mergeCell ref="B4:G4"/>
    <mergeCell ref="B5:G5"/>
    <mergeCell ref="B6:G6"/>
    <mergeCell ref="B7:G7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280B-AB7B-4CC2-8CCB-E3BEB4201389}">
  <dimension ref="A1:N1000"/>
  <sheetViews>
    <sheetView topLeftCell="A7" zoomScale="80" zoomScaleNormal="80" workbookViewId="0">
      <selection activeCell="B9" sqref="B9:G9"/>
    </sheetView>
  </sheetViews>
  <sheetFormatPr defaultColWidth="12.59765625" defaultRowHeight="15" customHeight="1" x14ac:dyDescent="0.7"/>
  <cols>
    <col min="1" max="1" width="29.09765625" style="8" customWidth="1"/>
    <col min="2" max="6" width="8.59765625" style="8" customWidth="1"/>
    <col min="7" max="7" width="18.19921875" style="8" customWidth="1"/>
    <col min="8" max="8" width="42.69921875" style="8" customWidth="1"/>
    <col min="9" max="10" width="34.59765625" style="8" customWidth="1"/>
    <col min="11" max="12" width="25.59765625" style="8" customWidth="1"/>
    <col min="13" max="13" width="25.3984375" style="8" customWidth="1"/>
    <col min="14" max="14" width="30.8984375" style="8" customWidth="1"/>
    <col min="15" max="28" width="8.59765625" style="8" customWidth="1"/>
    <col min="29" max="16384" width="12.59765625" style="8"/>
  </cols>
  <sheetData>
    <row r="1" spans="1:14" ht="27" customHeight="1" x14ac:dyDescent="0.7">
      <c r="A1" s="103" t="s">
        <v>18</v>
      </c>
      <c r="B1" s="286" t="s">
        <v>138</v>
      </c>
      <c r="C1" s="286"/>
      <c r="D1" s="286"/>
      <c r="E1" s="286"/>
      <c r="F1" s="286"/>
      <c r="G1" s="286"/>
    </row>
    <row r="2" spans="1:14" ht="22.8" customHeight="1" x14ac:dyDescent="0.7">
      <c r="A2" s="103" t="s">
        <v>19</v>
      </c>
      <c r="B2" s="286">
        <v>2566</v>
      </c>
      <c r="C2" s="286"/>
      <c r="D2" s="286"/>
      <c r="E2" s="286"/>
      <c r="F2" s="286"/>
      <c r="G2" s="286"/>
    </row>
    <row r="3" spans="1:14" ht="22.2" customHeight="1" x14ac:dyDescent="0.7">
      <c r="A3" s="104" t="s">
        <v>24</v>
      </c>
      <c r="B3" s="287" t="s">
        <v>33</v>
      </c>
      <c r="C3" s="288"/>
      <c r="D3" s="288"/>
      <c r="E3" s="288"/>
      <c r="F3" s="288"/>
      <c r="G3" s="288"/>
    </row>
    <row r="4" spans="1:14" ht="24.6" x14ac:dyDescent="0.7">
      <c r="A4" s="104" t="s">
        <v>25</v>
      </c>
      <c r="B4" s="287" t="s">
        <v>116</v>
      </c>
      <c r="C4" s="288"/>
      <c r="D4" s="288"/>
      <c r="E4" s="288"/>
      <c r="F4" s="288"/>
      <c r="G4" s="288"/>
    </row>
    <row r="5" spans="1:14" ht="54.6" customHeight="1" x14ac:dyDescent="0.7">
      <c r="A5" s="104" t="s">
        <v>45</v>
      </c>
      <c r="B5" s="289" t="s">
        <v>119</v>
      </c>
      <c r="C5" s="290"/>
      <c r="D5" s="290"/>
      <c r="E5" s="290"/>
      <c r="F5" s="290"/>
      <c r="G5" s="290"/>
    </row>
    <row r="6" spans="1:14" ht="24.6" x14ac:dyDescent="0.7">
      <c r="A6" s="102" t="s">
        <v>46</v>
      </c>
      <c r="B6" s="291" t="s">
        <v>47</v>
      </c>
      <c r="C6" s="292"/>
      <c r="D6" s="292"/>
      <c r="E6" s="292"/>
      <c r="F6" s="292"/>
      <c r="G6" s="293"/>
      <c r="H6" s="15" t="s">
        <v>51</v>
      </c>
      <c r="I6" s="15" t="s">
        <v>52</v>
      </c>
      <c r="J6" s="15" t="s">
        <v>51</v>
      </c>
      <c r="K6" s="15" t="s">
        <v>53</v>
      </c>
      <c r="L6" s="15" t="s">
        <v>51</v>
      </c>
      <c r="M6" s="37" t="s">
        <v>54</v>
      </c>
      <c r="N6" s="49" t="s">
        <v>185</v>
      </c>
    </row>
    <row r="7" spans="1:14" ht="97.8" customHeight="1" x14ac:dyDescent="0.7">
      <c r="A7" s="21" t="s">
        <v>48</v>
      </c>
      <c r="B7" s="251" t="s">
        <v>27</v>
      </c>
      <c r="C7" s="252"/>
      <c r="D7" s="252"/>
      <c r="E7" s="252"/>
      <c r="F7" s="252"/>
      <c r="G7" s="253"/>
      <c r="H7" s="25" t="s">
        <v>27</v>
      </c>
      <c r="I7" s="25" t="s">
        <v>27</v>
      </c>
      <c r="J7" s="25" t="s">
        <v>27</v>
      </c>
      <c r="K7" s="25" t="s">
        <v>27</v>
      </c>
      <c r="L7" s="25" t="s">
        <v>27</v>
      </c>
      <c r="M7" s="53" t="s">
        <v>27</v>
      </c>
      <c r="N7" s="51" t="s">
        <v>27</v>
      </c>
    </row>
    <row r="8" spans="1:14" ht="115.8" customHeight="1" x14ac:dyDescent="0.7">
      <c r="A8" s="267" t="s">
        <v>49</v>
      </c>
      <c r="B8" s="240" t="s">
        <v>73</v>
      </c>
      <c r="C8" s="244"/>
      <c r="D8" s="244"/>
      <c r="E8" s="244"/>
      <c r="F8" s="244"/>
      <c r="G8" s="245"/>
      <c r="H8" s="4" t="s">
        <v>100</v>
      </c>
      <c r="I8" s="6" t="s">
        <v>105</v>
      </c>
      <c r="J8" s="6" t="s">
        <v>160</v>
      </c>
      <c r="K8" s="4" t="s">
        <v>81</v>
      </c>
      <c r="L8" s="4" t="s">
        <v>290</v>
      </c>
      <c r="M8" s="54" t="s">
        <v>291</v>
      </c>
      <c r="N8" s="43" t="s">
        <v>285</v>
      </c>
    </row>
    <row r="9" spans="1:14" ht="115.8" customHeight="1" x14ac:dyDescent="0.7">
      <c r="A9" s="268"/>
      <c r="B9" s="240" t="s">
        <v>501</v>
      </c>
      <c r="C9" s="241"/>
      <c r="D9" s="241"/>
      <c r="E9" s="241"/>
      <c r="F9" s="241"/>
      <c r="G9" s="242"/>
      <c r="H9" s="6" t="s">
        <v>288</v>
      </c>
      <c r="I9" s="6" t="s">
        <v>176</v>
      </c>
      <c r="J9" s="6" t="s">
        <v>295</v>
      </c>
      <c r="K9" s="6" t="s">
        <v>294</v>
      </c>
      <c r="L9" s="6" t="s">
        <v>161</v>
      </c>
      <c r="M9" s="46" t="s">
        <v>82</v>
      </c>
      <c r="N9" s="43" t="s">
        <v>285</v>
      </c>
    </row>
    <row r="10" spans="1:14" ht="63" customHeight="1" x14ac:dyDescent="0.7">
      <c r="A10" s="16" t="s">
        <v>50</v>
      </c>
      <c r="B10" s="251" t="s">
        <v>27</v>
      </c>
      <c r="C10" s="252"/>
      <c r="D10" s="252"/>
      <c r="E10" s="252"/>
      <c r="F10" s="252"/>
      <c r="G10" s="253"/>
      <c r="H10" s="11" t="s">
        <v>27</v>
      </c>
      <c r="I10" s="11" t="s">
        <v>27</v>
      </c>
      <c r="J10" s="11" t="s">
        <v>27</v>
      </c>
      <c r="K10" s="11" t="s">
        <v>27</v>
      </c>
      <c r="L10" s="11" t="s">
        <v>27</v>
      </c>
      <c r="M10" s="47" t="s">
        <v>27</v>
      </c>
      <c r="N10" s="51" t="s">
        <v>27</v>
      </c>
    </row>
    <row r="11" spans="1:14" ht="73.5" customHeight="1" x14ac:dyDescent="0.7">
      <c r="H11" s="17" t="s">
        <v>55</v>
      </c>
      <c r="I11" s="10"/>
      <c r="J11" s="10"/>
      <c r="K11" s="10"/>
      <c r="L11" s="10"/>
      <c r="M11" s="10"/>
    </row>
    <row r="12" spans="1:14" ht="13.5" customHeight="1" x14ac:dyDescent="0.7"/>
    <row r="13" spans="1:14" ht="16.5" customHeight="1" x14ac:dyDescent="0.7"/>
    <row r="14" spans="1:14" ht="13.5" customHeight="1" x14ac:dyDescent="0.7"/>
    <row r="15" spans="1:14" ht="13.5" customHeight="1" x14ac:dyDescent="0.7"/>
    <row r="16" spans="1:14" ht="13.5" customHeight="1" x14ac:dyDescent="0.7"/>
    <row r="17" spans="1:8" ht="13.5" customHeight="1" x14ac:dyDescent="0.7">
      <c r="H17" s="18" t="s">
        <v>56</v>
      </c>
    </row>
    <row r="18" spans="1:8" ht="13.5" customHeight="1" x14ac:dyDescent="0.7">
      <c r="A18" s="19" t="s">
        <v>57</v>
      </c>
      <c r="B18" s="254" t="str">
        <f>B5</f>
        <v>ลดจำนวนผู้ป่วยจากโรคติดต่อที่มีน้ำเป็นสื่อและโรคที่มีความสัมพันธ์กับการเปลี่ยนแปลงของอากาศ</v>
      </c>
      <c r="C18" s="255"/>
      <c r="D18" s="255"/>
      <c r="E18" s="255"/>
      <c r="F18" s="255"/>
      <c r="G18" s="256"/>
      <c r="H18" s="20" t="s">
        <v>58</v>
      </c>
    </row>
    <row r="19" spans="1:8" ht="13.5" customHeight="1" x14ac:dyDescent="0.7"/>
    <row r="20" spans="1:8" ht="13.5" customHeight="1" x14ac:dyDescent="0.7"/>
    <row r="21" spans="1:8" ht="13.5" customHeight="1" x14ac:dyDescent="0.7"/>
    <row r="22" spans="1:8" ht="13.5" customHeight="1" x14ac:dyDescent="0.7"/>
    <row r="23" spans="1:8" ht="13.5" customHeight="1" x14ac:dyDescent="0.7"/>
    <row r="24" spans="1:8" ht="13.5" customHeight="1" x14ac:dyDescent="0.7"/>
    <row r="25" spans="1:8" ht="13.5" customHeight="1" x14ac:dyDescent="0.7"/>
    <row r="26" spans="1:8" ht="13.5" customHeight="1" x14ac:dyDescent="0.7"/>
    <row r="27" spans="1:8" ht="13.5" customHeight="1" x14ac:dyDescent="0.7"/>
    <row r="28" spans="1:8" ht="13.5" customHeight="1" x14ac:dyDescent="0.7"/>
    <row r="29" spans="1:8" ht="13.5" customHeight="1" x14ac:dyDescent="0.7"/>
    <row r="30" spans="1:8" ht="13.5" customHeight="1" x14ac:dyDescent="0.7"/>
    <row r="31" spans="1:8" ht="13.5" customHeight="1" x14ac:dyDescent="0.7"/>
    <row r="32" spans="1:8" ht="13.5" customHeight="1" x14ac:dyDescent="0.7"/>
    <row r="33" ht="13.5" customHeight="1" x14ac:dyDescent="0.7"/>
    <row r="34" ht="13.5" customHeight="1" x14ac:dyDescent="0.7"/>
    <row r="35" ht="13.5" customHeight="1" x14ac:dyDescent="0.7"/>
    <row r="36" ht="13.5" customHeight="1" x14ac:dyDescent="0.7"/>
    <row r="37" ht="13.5" customHeight="1" x14ac:dyDescent="0.7"/>
    <row r="38" ht="13.5" customHeight="1" x14ac:dyDescent="0.7"/>
    <row r="39" ht="13.5" customHeight="1" x14ac:dyDescent="0.7"/>
    <row r="40" ht="13.5" customHeight="1" x14ac:dyDescent="0.7"/>
    <row r="41" ht="13.5" customHeight="1" x14ac:dyDescent="0.7"/>
    <row r="42" ht="13.5" customHeight="1" x14ac:dyDescent="0.7"/>
    <row r="43" ht="13.5" customHeight="1" x14ac:dyDescent="0.7"/>
    <row r="44" ht="13.5" customHeight="1" x14ac:dyDescent="0.7"/>
    <row r="45" ht="13.5" customHeight="1" x14ac:dyDescent="0.7"/>
    <row r="46" ht="13.5" customHeight="1" x14ac:dyDescent="0.7"/>
    <row r="47" ht="13.5" customHeight="1" x14ac:dyDescent="0.7"/>
    <row r="48" ht="13.5" customHeight="1" x14ac:dyDescent="0.7"/>
    <row r="49" ht="13.5" customHeight="1" x14ac:dyDescent="0.7"/>
    <row r="50" ht="13.5" customHeight="1" x14ac:dyDescent="0.7"/>
    <row r="51" ht="13.5" customHeight="1" x14ac:dyDescent="0.7"/>
    <row r="52" ht="13.5" customHeight="1" x14ac:dyDescent="0.7"/>
    <row r="53" ht="13.5" customHeight="1" x14ac:dyDescent="0.7"/>
    <row r="54" ht="13.5" customHeight="1" x14ac:dyDescent="0.7"/>
    <row r="55" ht="13.5" customHeight="1" x14ac:dyDescent="0.7"/>
    <row r="56" ht="13.5" customHeight="1" x14ac:dyDescent="0.7"/>
    <row r="57" ht="13.5" customHeight="1" x14ac:dyDescent="0.7"/>
    <row r="58" ht="13.5" customHeight="1" x14ac:dyDescent="0.7"/>
    <row r="59" ht="13.5" customHeight="1" x14ac:dyDescent="0.7"/>
    <row r="60" ht="13.5" customHeight="1" x14ac:dyDescent="0.7"/>
    <row r="61" ht="13.5" customHeight="1" x14ac:dyDescent="0.7"/>
    <row r="62" ht="13.5" customHeight="1" x14ac:dyDescent="0.7"/>
    <row r="63" ht="13.5" customHeight="1" x14ac:dyDescent="0.7"/>
    <row r="64" ht="13.5" customHeight="1" x14ac:dyDescent="0.7"/>
    <row r="65" ht="13.5" customHeight="1" x14ac:dyDescent="0.7"/>
    <row r="66" ht="13.5" customHeight="1" x14ac:dyDescent="0.7"/>
    <row r="67" ht="13.5" customHeight="1" x14ac:dyDescent="0.7"/>
    <row r="68" ht="13.5" customHeight="1" x14ac:dyDescent="0.7"/>
    <row r="69" ht="13.5" customHeight="1" x14ac:dyDescent="0.7"/>
    <row r="70" ht="13.5" customHeight="1" x14ac:dyDescent="0.7"/>
    <row r="71" ht="13.5" customHeight="1" x14ac:dyDescent="0.7"/>
    <row r="72" ht="13.5" customHeight="1" x14ac:dyDescent="0.7"/>
    <row r="73" ht="13.5" customHeight="1" x14ac:dyDescent="0.7"/>
    <row r="74" ht="13.5" customHeight="1" x14ac:dyDescent="0.7"/>
    <row r="75" ht="13.5" customHeight="1" x14ac:dyDescent="0.7"/>
    <row r="76" ht="13.5" customHeight="1" x14ac:dyDescent="0.7"/>
    <row r="77" ht="13.5" customHeight="1" x14ac:dyDescent="0.7"/>
    <row r="78" ht="13.5" customHeight="1" x14ac:dyDescent="0.7"/>
    <row r="79" ht="13.5" customHeight="1" x14ac:dyDescent="0.7"/>
    <row r="80" ht="13.5" customHeight="1" x14ac:dyDescent="0.7"/>
    <row r="81" ht="13.5" customHeight="1" x14ac:dyDescent="0.7"/>
    <row r="82" ht="13.5" customHeight="1" x14ac:dyDescent="0.7"/>
    <row r="83" ht="13.5" customHeight="1" x14ac:dyDescent="0.7"/>
    <row r="84" ht="13.5" customHeight="1" x14ac:dyDescent="0.7"/>
    <row r="85" ht="13.5" customHeight="1" x14ac:dyDescent="0.7"/>
    <row r="86" ht="13.5" customHeight="1" x14ac:dyDescent="0.7"/>
    <row r="87" ht="13.5" customHeight="1" x14ac:dyDescent="0.7"/>
    <row r="88" ht="13.5" customHeight="1" x14ac:dyDescent="0.7"/>
    <row r="89" ht="13.5" customHeight="1" x14ac:dyDescent="0.7"/>
    <row r="90" ht="13.5" customHeight="1" x14ac:dyDescent="0.7"/>
    <row r="91" ht="13.5" customHeight="1" x14ac:dyDescent="0.7"/>
    <row r="92" ht="13.5" customHeight="1" x14ac:dyDescent="0.7"/>
    <row r="93" ht="13.5" customHeight="1" x14ac:dyDescent="0.7"/>
    <row r="94" ht="13.5" customHeight="1" x14ac:dyDescent="0.7"/>
    <row r="95" ht="13.5" customHeight="1" x14ac:dyDescent="0.7"/>
    <row r="96" ht="13.5" customHeight="1" x14ac:dyDescent="0.7"/>
    <row r="97" ht="13.5" customHeight="1" x14ac:dyDescent="0.7"/>
    <row r="98" ht="13.5" customHeight="1" x14ac:dyDescent="0.7"/>
    <row r="99" ht="13.5" customHeight="1" x14ac:dyDescent="0.7"/>
    <row r="100" ht="13.5" customHeight="1" x14ac:dyDescent="0.7"/>
    <row r="101" ht="13.5" customHeight="1" x14ac:dyDescent="0.7"/>
    <row r="102" ht="13.5" customHeight="1" x14ac:dyDescent="0.7"/>
    <row r="103" ht="13.5" customHeight="1" x14ac:dyDescent="0.7"/>
    <row r="104" ht="13.5" customHeight="1" x14ac:dyDescent="0.7"/>
    <row r="105" ht="13.5" customHeight="1" x14ac:dyDescent="0.7"/>
    <row r="106" ht="13.5" customHeight="1" x14ac:dyDescent="0.7"/>
    <row r="107" ht="13.5" customHeight="1" x14ac:dyDescent="0.7"/>
    <row r="108" ht="13.5" customHeight="1" x14ac:dyDescent="0.7"/>
    <row r="109" ht="13.5" customHeight="1" x14ac:dyDescent="0.7"/>
    <row r="110" ht="13.5" customHeight="1" x14ac:dyDescent="0.7"/>
    <row r="111" ht="13.5" customHeight="1" x14ac:dyDescent="0.7"/>
    <row r="112" ht="13.5" customHeight="1" x14ac:dyDescent="0.7"/>
    <row r="113" ht="13.5" customHeight="1" x14ac:dyDescent="0.7"/>
    <row r="114" ht="13.5" customHeight="1" x14ac:dyDescent="0.7"/>
    <row r="115" ht="13.5" customHeight="1" x14ac:dyDescent="0.7"/>
    <row r="116" ht="13.5" customHeight="1" x14ac:dyDescent="0.7"/>
    <row r="117" ht="13.5" customHeight="1" x14ac:dyDescent="0.7"/>
    <row r="118" ht="13.5" customHeight="1" x14ac:dyDescent="0.7"/>
    <row r="119" ht="13.5" customHeight="1" x14ac:dyDescent="0.7"/>
    <row r="120" ht="13.5" customHeight="1" x14ac:dyDescent="0.7"/>
    <row r="121" ht="13.5" customHeight="1" x14ac:dyDescent="0.7"/>
    <row r="122" ht="13.5" customHeight="1" x14ac:dyDescent="0.7"/>
    <row r="123" ht="13.5" customHeight="1" x14ac:dyDescent="0.7"/>
    <row r="124" ht="13.5" customHeight="1" x14ac:dyDescent="0.7"/>
    <row r="125" ht="13.5" customHeight="1" x14ac:dyDescent="0.7"/>
    <row r="126" ht="13.5" customHeight="1" x14ac:dyDescent="0.7"/>
    <row r="127" ht="13.5" customHeight="1" x14ac:dyDescent="0.7"/>
    <row r="128" ht="13.5" customHeight="1" x14ac:dyDescent="0.7"/>
    <row r="129" ht="13.5" customHeight="1" x14ac:dyDescent="0.7"/>
    <row r="130" ht="13.5" customHeight="1" x14ac:dyDescent="0.7"/>
    <row r="131" ht="13.5" customHeight="1" x14ac:dyDescent="0.7"/>
    <row r="132" ht="13.5" customHeight="1" x14ac:dyDescent="0.7"/>
    <row r="133" ht="13.5" customHeight="1" x14ac:dyDescent="0.7"/>
    <row r="134" ht="13.5" customHeight="1" x14ac:dyDescent="0.7"/>
    <row r="135" ht="13.5" customHeight="1" x14ac:dyDescent="0.7"/>
    <row r="136" ht="13.5" customHeight="1" x14ac:dyDescent="0.7"/>
    <row r="137" ht="13.5" customHeight="1" x14ac:dyDescent="0.7"/>
    <row r="138" ht="13.5" customHeight="1" x14ac:dyDescent="0.7"/>
    <row r="139" ht="13.5" customHeight="1" x14ac:dyDescent="0.7"/>
    <row r="140" ht="13.5" customHeight="1" x14ac:dyDescent="0.7"/>
    <row r="141" ht="13.5" customHeight="1" x14ac:dyDescent="0.7"/>
    <row r="142" ht="13.5" customHeight="1" x14ac:dyDescent="0.7"/>
    <row r="143" ht="13.5" customHeight="1" x14ac:dyDescent="0.7"/>
    <row r="144" ht="13.5" customHeight="1" x14ac:dyDescent="0.7"/>
    <row r="145" ht="13.5" customHeight="1" x14ac:dyDescent="0.7"/>
    <row r="146" ht="13.5" customHeight="1" x14ac:dyDescent="0.7"/>
    <row r="147" ht="13.5" customHeight="1" x14ac:dyDescent="0.7"/>
    <row r="148" ht="13.5" customHeight="1" x14ac:dyDescent="0.7"/>
    <row r="149" ht="13.5" customHeight="1" x14ac:dyDescent="0.7"/>
    <row r="150" ht="13.5" customHeight="1" x14ac:dyDescent="0.7"/>
    <row r="151" ht="13.5" customHeight="1" x14ac:dyDescent="0.7"/>
    <row r="152" ht="13.5" customHeight="1" x14ac:dyDescent="0.7"/>
    <row r="153" ht="13.5" customHeight="1" x14ac:dyDescent="0.7"/>
    <row r="154" ht="13.5" customHeight="1" x14ac:dyDescent="0.7"/>
    <row r="155" ht="13.5" customHeight="1" x14ac:dyDescent="0.7"/>
    <row r="156" ht="13.5" customHeight="1" x14ac:dyDescent="0.7"/>
    <row r="157" ht="13.5" customHeight="1" x14ac:dyDescent="0.7"/>
    <row r="158" ht="13.5" customHeight="1" x14ac:dyDescent="0.7"/>
    <row r="159" ht="13.5" customHeight="1" x14ac:dyDescent="0.7"/>
    <row r="160" ht="13.5" customHeight="1" x14ac:dyDescent="0.7"/>
    <row r="161" ht="13.5" customHeight="1" x14ac:dyDescent="0.7"/>
    <row r="162" ht="13.5" customHeight="1" x14ac:dyDescent="0.7"/>
    <row r="163" ht="13.5" customHeight="1" x14ac:dyDescent="0.7"/>
    <row r="164" ht="13.5" customHeight="1" x14ac:dyDescent="0.7"/>
    <row r="165" ht="13.5" customHeight="1" x14ac:dyDescent="0.7"/>
    <row r="166" ht="13.5" customHeight="1" x14ac:dyDescent="0.7"/>
    <row r="167" ht="13.5" customHeight="1" x14ac:dyDescent="0.7"/>
    <row r="168" ht="13.5" customHeight="1" x14ac:dyDescent="0.7"/>
    <row r="169" ht="13.5" customHeight="1" x14ac:dyDescent="0.7"/>
    <row r="170" ht="13.5" customHeight="1" x14ac:dyDescent="0.7"/>
    <row r="171" ht="13.5" customHeight="1" x14ac:dyDescent="0.7"/>
    <row r="172" ht="13.5" customHeight="1" x14ac:dyDescent="0.7"/>
    <row r="173" ht="13.5" customHeight="1" x14ac:dyDescent="0.7"/>
    <row r="174" ht="13.5" customHeight="1" x14ac:dyDescent="0.7"/>
    <row r="175" ht="13.5" customHeight="1" x14ac:dyDescent="0.7"/>
    <row r="176" ht="13.5" customHeight="1" x14ac:dyDescent="0.7"/>
    <row r="177" ht="13.5" customHeight="1" x14ac:dyDescent="0.7"/>
    <row r="178" ht="13.5" customHeight="1" x14ac:dyDescent="0.7"/>
    <row r="179" ht="13.5" customHeight="1" x14ac:dyDescent="0.7"/>
    <row r="180" ht="13.5" customHeight="1" x14ac:dyDescent="0.7"/>
    <row r="181" ht="13.5" customHeight="1" x14ac:dyDescent="0.7"/>
    <row r="182" ht="13.5" customHeight="1" x14ac:dyDescent="0.7"/>
    <row r="183" ht="13.5" customHeight="1" x14ac:dyDescent="0.7"/>
    <row r="184" ht="13.5" customHeight="1" x14ac:dyDescent="0.7"/>
    <row r="185" ht="13.5" customHeight="1" x14ac:dyDescent="0.7"/>
    <row r="186" ht="13.5" customHeight="1" x14ac:dyDescent="0.7"/>
    <row r="187" ht="13.5" customHeight="1" x14ac:dyDescent="0.7"/>
    <row r="188" ht="13.5" customHeight="1" x14ac:dyDescent="0.7"/>
    <row r="189" ht="13.5" customHeight="1" x14ac:dyDescent="0.7"/>
    <row r="190" ht="13.5" customHeight="1" x14ac:dyDescent="0.7"/>
    <row r="191" ht="13.5" customHeight="1" x14ac:dyDescent="0.7"/>
    <row r="192" ht="13.5" customHeight="1" x14ac:dyDescent="0.7"/>
    <row r="193" ht="13.5" customHeight="1" x14ac:dyDescent="0.7"/>
    <row r="194" ht="13.5" customHeight="1" x14ac:dyDescent="0.7"/>
    <row r="195" ht="13.5" customHeight="1" x14ac:dyDescent="0.7"/>
    <row r="196" ht="13.5" customHeight="1" x14ac:dyDescent="0.7"/>
    <row r="197" ht="13.5" customHeight="1" x14ac:dyDescent="0.7"/>
    <row r="198" ht="13.5" customHeight="1" x14ac:dyDescent="0.7"/>
    <row r="199" ht="13.5" customHeight="1" x14ac:dyDescent="0.7"/>
    <row r="200" ht="13.5" customHeight="1" x14ac:dyDescent="0.7"/>
    <row r="201" ht="13.5" customHeight="1" x14ac:dyDescent="0.7"/>
    <row r="202" ht="13.5" customHeight="1" x14ac:dyDescent="0.7"/>
    <row r="203" ht="13.5" customHeight="1" x14ac:dyDescent="0.7"/>
    <row r="204" ht="13.5" customHeight="1" x14ac:dyDescent="0.7"/>
    <row r="205" ht="13.5" customHeight="1" x14ac:dyDescent="0.7"/>
    <row r="206" ht="13.5" customHeight="1" x14ac:dyDescent="0.7"/>
    <row r="207" ht="13.5" customHeight="1" x14ac:dyDescent="0.7"/>
    <row r="208" ht="13.5" customHeight="1" x14ac:dyDescent="0.7"/>
    <row r="209" ht="13.5" customHeight="1" x14ac:dyDescent="0.7"/>
    <row r="210" ht="13.5" customHeight="1" x14ac:dyDescent="0.7"/>
    <row r="211" ht="13.5" customHeight="1" x14ac:dyDescent="0.7"/>
    <row r="212" ht="13.5" customHeight="1" x14ac:dyDescent="0.7"/>
    <row r="213" ht="13.5" customHeight="1" x14ac:dyDescent="0.7"/>
    <row r="214" ht="13.5" customHeight="1" x14ac:dyDescent="0.7"/>
    <row r="215" ht="13.5" customHeight="1" x14ac:dyDescent="0.7"/>
    <row r="216" ht="13.5" customHeight="1" x14ac:dyDescent="0.7"/>
    <row r="217" ht="13.5" customHeight="1" x14ac:dyDescent="0.7"/>
    <row r="218" ht="13.5" customHeight="1" x14ac:dyDescent="0.7"/>
    <row r="219" ht="13.5" customHeight="1" x14ac:dyDescent="0.7"/>
    <row r="220" ht="13.5" customHeight="1" x14ac:dyDescent="0.7"/>
    <row r="221" ht="13.5" customHeight="1" x14ac:dyDescent="0.7"/>
    <row r="222" ht="13.5" customHeight="1" x14ac:dyDescent="0.7"/>
    <row r="223" ht="13.5" customHeight="1" x14ac:dyDescent="0.7"/>
    <row r="224" ht="13.5" customHeight="1" x14ac:dyDescent="0.7"/>
    <row r="225" ht="13.5" customHeight="1" x14ac:dyDescent="0.7"/>
    <row r="226" ht="13.5" customHeight="1" x14ac:dyDescent="0.7"/>
    <row r="227" ht="13.5" customHeight="1" x14ac:dyDescent="0.7"/>
    <row r="228" ht="13.5" customHeight="1" x14ac:dyDescent="0.7"/>
    <row r="229" ht="13.5" customHeight="1" x14ac:dyDescent="0.7"/>
    <row r="230" ht="13.5" customHeight="1" x14ac:dyDescent="0.7"/>
    <row r="231" ht="13.5" customHeight="1" x14ac:dyDescent="0.7"/>
    <row r="232" ht="13.5" customHeight="1" x14ac:dyDescent="0.7"/>
    <row r="233" ht="13.5" customHeight="1" x14ac:dyDescent="0.7"/>
    <row r="234" ht="13.5" customHeight="1" x14ac:dyDescent="0.7"/>
    <row r="235" ht="13.5" customHeight="1" x14ac:dyDescent="0.7"/>
    <row r="236" ht="13.5" customHeight="1" x14ac:dyDescent="0.7"/>
    <row r="237" ht="13.5" customHeight="1" x14ac:dyDescent="0.7"/>
    <row r="238" ht="13.5" customHeight="1" x14ac:dyDescent="0.7"/>
    <row r="239" ht="13.5" customHeight="1" x14ac:dyDescent="0.7"/>
    <row r="240" ht="13.5" customHeight="1" x14ac:dyDescent="0.7"/>
    <row r="241" ht="13.5" customHeight="1" x14ac:dyDescent="0.7"/>
    <row r="242" ht="13.5" customHeight="1" x14ac:dyDescent="0.7"/>
    <row r="243" ht="13.5" customHeight="1" x14ac:dyDescent="0.7"/>
    <row r="244" ht="13.5" customHeight="1" x14ac:dyDescent="0.7"/>
    <row r="245" ht="13.5" customHeight="1" x14ac:dyDescent="0.7"/>
    <row r="246" ht="13.5" customHeight="1" x14ac:dyDescent="0.7"/>
    <row r="247" ht="13.5" customHeight="1" x14ac:dyDescent="0.7"/>
    <row r="248" ht="13.5" customHeight="1" x14ac:dyDescent="0.7"/>
    <row r="249" ht="13.5" customHeight="1" x14ac:dyDescent="0.7"/>
    <row r="250" ht="13.5" customHeight="1" x14ac:dyDescent="0.7"/>
    <row r="251" ht="13.5" customHeight="1" x14ac:dyDescent="0.7"/>
    <row r="252" ht="13.5" customHeight="1" x14ac:dyDescent="0.7"/>
    <row r="253" ht="13.5" customHeight="1" x14ac:dyDescent="0.7"/>
    <row r="254" ht="13.5" customHeight="1" x14ac:dyDescent="0.7"/>
    <row r="255" ht="13.5" customHeight="1" x14ac:dyDescent="0.7"/>
    <row r="256" ht="13.5" customHeight="1" x14ac:dyDescent="0.7"/>
    <row r="257" ht="13.5" customHeight="1" x14ac:dyDescent="0.7"/>
    <row r="258" ht="13.5" customHeight="1" x14ac:dyDescent="0.7"/>
    <row r="259" ht="13.5" customHeight="1" x14ac:dyDescent="0.7"/>
    <row r="260" ht="13.5" customHeight="1" x14ac:dyDescent="0.7"/>
    <row r="261" ht="13.5" customHeight="1" x14ac:dyDescent="0.7"/>
    <row r="262" ht="13.5" customHeight="1" x14ac:dyDescent="0.7"/>
    <row r="263" ht="13.5" customHeight="1" x14ac:dyDescent="0.7"/>
    <row r="264" ht="13.5" customHeight="1" x14ac:dyDescent="0.7"/>
    <row r="265" ht="13.5" customHeight="1" x14ac:dyDescent="0.7"/>
    <row r="266" ht="13.5" customHeight="1" x14ac:dyDescent="0.7"/>
    <row r="267" ht="13.5" customHeight="1" x14ac:dyDescent="0.7"/>
    <row r="268" ht="13.5" customHeight="1" x14ac:dyDescent="0.7"/>
    <row r="269" ht="13.5" customHeight="1" x14ac:dyDescent="0.7"/>
    <row r="270" ht="13.5" customHeight="1" x14ac:dyDescent="0.7"/>
    <row r="271" ht="13.5" customHeight="1" x14ac:dyDescent="0.7"/>
    <row r="272" ht="13.5" customHeight="1" x14ac:dyDescent="0.7"/>
    <row r="273" ht="13.5" customHeight="1" x14ac:dyDescent="0.7"/>
    <row r="274" ht="13.5" customHeight="1" x14ac:dyDescent="0.7"/>
    <row r="275" ht="13.5" customHeight="1" x14ac:dyDescent="0.7"/>
    <row r="276" ht="13.5" customHeight="1" x14ac:dyDescent="0.7"/>
    <row r="277" ht="13.5" customHeight="1" x14ac:dyDescent="0.7"/>
    <row r="278" ht="13.5" customHeight="1" x14ac:dyDescent="0.7"/>
    <row r="279" ht="13.5" customHeight="1" x14ac:dyDescent="0.7"/>
    <row r="280" ht="13.5" customHeight="1" x14ac:dyDescent="0.7"/>
    <row r="281" ht="13.5" customHeight="1" x14ac:dyDescent="0.7"/>
    <row r="282" ht="13.5" customHeight="1" x14ac:dyDescent="0.7"/>
    <row r="283" ht="13.5" customHeight="1" x14ac:dyDescent="0.7"/>
    <row r="284" ht="13.5" customHeight="1" x14ac:dyDescent="0.7"/>
    <row r="285" ht="13.5" customHeight="1" x14ac:dyDescent="0.7"/>
    <row r="286" ht="13.5" customHeight="1" x14ac:dyDescent="0.7"/>
    <row r="287" ht="13.5" customHeight="1" x14ac:dyDescent="0.7"/>
    <row r="288" ht="13.5" customHeight="1" x14ac:dyDescent="0.7"/>
    <row r="289" ht="13.5" customHeight="1" x14ac:dyDescent="0.7"/>
    <row r="290" ht="13.5" customHeight="1" x14ac:dyDescent="0.7"/>
    <row r="291" ht="13.5" customHeight="1" x14ac:dyDescent="0.7"/>
    <row r="292" ht="13.5" customHeight="1" x14ac:dyDescent="0.7"/>
    <row r="293" ht="13.5" customHeight="1" x14ac:dyDescent="0.7"/>
    <row r="294" ht="13.5" customHeight="1" x14ac:dyDescent="0.7"/>
    <row r="295" ht="13.5" customHeight="1" x14ac:dyDescent="0.7"/>
    <row r="296" ht="13.5" customHeight="1" x14ac:dyDescent="0.7"/>
    <row r="297" ht="13.5" customHeight="1" x14ac:dyDescent="0.7"/>
    <row r="298" ht="13.5" customHeight="1" x14ac:dyDescent="0.7"/>
    <row r="299" ht="13.5" customHeight="1" x14ac:dyDescent="0.7"/>
    <row r="300" ht="13.5" customHeight="1" x14ac:dyDescent="0.7"/>
    <row r="301" ht="13.5" customHeight="1" x14ac:dyDescent="0.7"/>
    <row r="302" ht="13.5" customHeight="1" x14ac:dyDescent="0.7"/>
    <row r="303" ht="13.5" customHeight="1" x14ac:dyDescent="0.7"/>
    <row r="304" ht="13.5" customHeight="1" x14ac:dyDescent="0.7"/>
    <row r="305" ht="13.5" customHeight="1" x14ac:dyDescent="0.7"/>
    <row r="306" ht="13.5" customHeight="1" x14ac:dyDescent="0.7"/>
    <row r="307" ht="13.5" customHeight="1" x14ac:dyDescent="0.7"/>
    <row r="308" ht="13.5" customHeight="1" x14ac:dyDescent="0.7"/>
    <row r="309" ht="13.5" customHeight="1" x14ac:dyDescent="0.7"/>
    <row r="310" ht="13.5" customHeight="1" x14ac:dyDescent="0.7"/>
    <row r="311" ht="13.5" customHeight="1" x14ac:dyDescent="0.7"/>
    <row r="312" ht="13.5" customHeight="1" x14ac:dyDescent="0.7"/>
    <row r="313" ht="13.5" customHeight="1" x14ac:dyDescent="0.7"/>
    <row r="314" ht="13.5" customHeight="1" x14ac:dyDescent="0.7"/>
    <row r="315" ht="13.5" customHeight="1" x14ac:dyDescent="0.7"/>
    <row r="316" ht="13.5" customHeight="1" x14ac:dyDescent="0.7"/>
    <row r="317" ht="13.5" customHeight="1" x14ac:dyDescent="0.7"/>
    <row r="318" ht="13.5" customHeight="1" x14ac:dyDescent="0.7"/>
    <row r="319" ht="13.5" customHeight="1" x14ac:dyDescent="0.7"/>
    <row r="320" ht="13.5" customHeight="1" x14ac:dyDescent="0.7"/>
    <row r="321" ht="13.5" customHeight="1" x14ac:dyDescent="0.7"/>
    <row r="322" ht="13.5" customHeight="1" x14ac:dyDescent="0.7"/>
    <row r="323" ht="13.5" customHeight="1" x14ac:dyDescent="0.7"/>
    <row r="324" ht="13.5" customHeight="1" x14ac:dyDescent="0.7"/>
    <row r="325" ht="13.5" customHeight="1" x14ac:dyDescent="0.7"/>
    <row r="326" ht="13.5" customHeight="1" x14ac:dyDescent="0.7"/>
    <row r="327" ht="13.5" customHeight="1" x14ac:dyDescent="0.7"/>
    <row r="328" ht="13.5" customHeight="1" x14ac:dyDescent="0.7"/>
    <row r="329" ht="13.5" customHeight="1" x14ac:dyDescent="0.7"/>
    <row r="330" ht="13.5" customHeight="1" x14ac:dyDescent="0.7"/>
    <row r="331" ht="13.5" customHeight="1" x14ac:dyDescent="0.7"/>
    <row r="332" ht="13.5" customHeight="1" x14ac:dyDescent="0.7"/>
    <row r="333" ht="13.5" customHeight="1" x14ac:dyDescent="0.7"/>
    <row r="334" ht="13.5" customHeight="1" x14ac:dyDescent="0.7"/>
    <row r="335" ht="13.5" customHeight="1" x14ac:dyDescent="0.7"/>
    <row r="336" ht="13.5" customHeight="1" x14ac:dyDescent="0.7"/>
    <row r="337" ht="13.5" customHeight="1" x14ac:dyDescent="0.7"/>
    <row r="338" ht="13.5" customHeight="1" x14ac:dyDescent="0.7"/>
    <row r="339" ht="13.5" customHeight="1" x14ac:dyDescent="0.7"/>
    <row r="340" ht="13.5" customHeight="1" x14ac:dyDescent="0.7"/>
    <row r="341" ht="13.5" customHeight="1" x14ac:dyDescent="0.7"/>
    <row r="342" ht="13.5" customHeight="1" x14ac:dyDescent="0.7"/>
    <row r="343" ht="13.5" customHeight="1" x14ac:dyDescent="0.7"/>
    <row r="344" ht="13.5" customHeight="1" x14ac:dyDescent="0.7"/>
    <row r="345" ht="13.5" customHeight="1" x14ac:dyDescent="0.7"/>
    <row r="346" ht="13.5" customHeight="1" x14ac:dyDescent="0.7"/>
    <row r="347" ht="13.5" customHeight="1" x14ac:dyDescent="0.7"/>
    <row r="348" ht="13.5" customHeight="1" x14ac:dyDescent="0.7"/>
    <row r="349" ht="13.5" customHeight="1" x14ac:dyDescent="0.7"/>
    <row r="350" ht="13.5" customHeight="1" x14ac:dyDescent="0.7"/>
    <row r="351" ht="13.5" customHeight="1" x14ac:dyDescent="0.7"/>
    <row r="352" ht="13.5" customHeight="1" x14ac:dyDescent="0.7"/>
    <row r="353" ht="13.5" customHeight="1" x14ac:dyDescent="0.7"/>
    <row r="354" ht="13.5" customHeight="1" x14ac:dyDescent="0.7"/>
    <row r="355" ht="13.5" customHeight="1" x14ac:dyDescent="0.7"/>
    <row r="356" ht="13.5" customHeight="1" x14ac:dyDescent="0.7"/>
    <row r="357" ht="13.5" customHeight="1" x14ac:dyDescent="0.7"/>
    <row r="358" ht="13.5" customHeight="1" x14ac:dyDescent="0.7"/>
    <row r="359" ht="13.5" customHeight="1" x14ac:dyDescent="0.7"/>
    <row r="360" ht="13.5" customHeight="1" x14ac:dyDescent="0.7"/>
    <row r="361" ht="13.5" customHeight="1" x14ac:dyDescent="0.7"/>
    <row r="362" ht="13.5" customHeight="1" x14ac:dyDescent="0.7"/>
    <row r="363" ht="13.5" customHeight="1" x14ac:dyDescent="0.7"/>
    <row r="364" ht="13.5" customHeight="1" x14ac:dyDescent="0.7"/>
    <row r="365" ht="13.5" customHeight="1" x14ac:dyDescent="0.7"/>
    <row r="366" ht="13.5" customHeight="1" x14ac:dyDescent="0.7"/>
    <row r="367" ht="13.5" customHeight="1" x14ac:dyDescent="0.7"/>
    <row r="368" ht="13.5" customHeight="1" x14ac:dyDescent="0.7"/>
    <row r="369" ht="13.5" customHeight="1" x14ac:dyDescent="0.7"/>
    <row r="370" ht="13.5" customHeight="1" x14ac:dyDescent="0.7"/>
    <row r="371" ht="13.5" customHeight="1" x14ac:dyDescent="0.7"/>
    <row r="372" ht="13.5" customHeight="1" x14ac:dyDescent="0.7"/>
    <row r="373" ht="13.5" customHeight="1" x14ac:dyDescent="0.7"/>
    <row r="374" ht="13.5" customHeight="1" x14ac:dyDescent="0.7"/>
    <row r="375" ht="13.5" customHeight="1" x14ac:dyDescent="0.7"/>
    <row r="376" ht="13.5" customHeight="1" x14ac:dyDescent="0.7"/>
    <row r="377" ht="13.5" customHeight="1" x14ac:dyDescent="0.7"/>
    <row r="378" ht="13.5" customHeight="1" x14ac:dyDescent="0.7"/>
    <row r="379" ht="13.5" customHeight="1" x14ac:dyDescent="0.7"/>
    <row r="380" ht="13.5" customHeight="1" x14ac:dyDescent="0.7"/>
    <row r="381" ht="13.5" customHeight="1" x14ac:dyDescent="0.7"/>
    <row r="382" ht="13.5" customHeight="1" x14ac:dyDescent="0.7"/>
    <row r="383" ht="13.5" customHeight="1" x14ac:dyDescent="0.7"/>
    <row r="384" ht="13.5" customHeight="1" x14ac:dyDescent="0.7"/>
    <row r="385" ht="13.5" customHeight="1" x14ac:dyDescent="0.7"/>
    <row r="386" ht="13.5" customHeight="1" x14ac:dyDescent="0.7"/>
    <row r="387" ht="13.5" customHeight="1" x14ac:dyDescent="0.7"/>
    <row r="388" ht="13.5" customHeight="1" x14ac:dyDescent="0.7"/>
    <row r="389" ht="13.5" customHeight="1" x14ac:dyDescent="0.7"/>
    <row r="390" ht="13.5" customHeight="1" x14ac:dyDescent="0.7"/>
    <row r="391" ht="13.5" customHeight="1" x14ac:dyDescent="0.7"/>
    <row r="392" ht="13.5" customHeight="1" x14ac:dyDescent="0.7"/>
    <row r="393" ht="13.5" customHeight="1" x14ac:dyDescent="0.7"/>
    <row r="394" ht="13.5" customHeight="1" x14ac:dyDescent="0.7"/>
    <row r="395" ht="13.5" customHeight="1" x14ac:dyDescent="0.7"/>
    <row r="396" ht="13.5" customHeight="1" x14ac:dyDescent="0.7"/>
    <row r="397" ht="13.5" customHeight="1" x14ac:dyDescent="0.7"/>
    <row r="398" ht="13.5" customHeight="1" x14ac:dyDescent="0.7"/>
    <row r="399" ht="13.5" customHeight="1" x14ac:dyDescent="0.7"/>
    <row r="400" ht="13.5" customHeight="1" x14ac:dyDescent="0.7"/>
    <row r="401" ht="13.5" customHeight="1" x14ac:dyDescent="0.7"/>
    <row r="402" ht="13.5" customHeight="1" x14ac:dyDescent="0.7"/>
    <row r="403" ht="13.5" customHeight="1" x14ac:dyDescent="0.7"/>
    <row r="404" ht="13.5" customHeight="1" x14ac:dyDescent="0.7"/>
    <row r="405" ht="13.5" customHeight="1" x14ac:dyDescent="0.7"/>
    <row r="406" ht="13.5" customHeight="1" x14ac:dyDescent="0.7"/>
    <row r="407" ht="13.5" customHeight="1" x14ac:dyDescent="0.7"/>
    <row r="408" ht="13.5" customHeight="1" x14ac:dyDescent="0.7"/>
    <row r="409" ht="13.5" customHeight="1" x14ac:dyDescent="0.7"/>
    <row r="410" ht="13.5" customHeight="1" x14ac:dyDescent="0.7"/>
    <row r="411" ht="13.5" customHeight="1" x14ac:dyDescent="0.7"/>
    <row r="412" ht="13.5" customHeight="1" x14ac:dyDescent="0.7"/>
    <row r="413" ht="13.5" customHeight="1" x14ac:dyDescent="0.7"/>
    <row r="414" ht="13.5" customHeight="1" x14ac:dyDescent="0.7"/>
    <row r="415" ht="13.5" customHeight="1" x14ac:dyDescent="0.7"/>
    <row r="416" ht="13.5" customHeight="1" x14ac:dyDescent="0.7"/>
    <row r="417" ht="13.5" customHeight="1" x14ac:dyDescent="0.7"/>
    <row r="418" ht="13.5" customHeight="1" x14ac:dyDescent="0.7"/>
    <row r="419" ht="13.5" customHeight="1" x14ac:dyDescent="0.7"/>
    <row r="420" ht="13.5" customHeight="1" x14ac:dyDescent="0.7"/>
    <row r="421" ht="13.5" customHeight="1" x14ac:dyDescent="0.7"/>
    <row r="422" ht="13.5" customHeight="1" x14ac:dyDescent="0.7"/>
    <row r="423" ht="13.5" customHeight="1" x14ac:dyDescent="0.7"/>
    <row r="424" ht="13.5" customHeight="1" x14ac:dyDescent="0.7"/>
    <row r="425" ht="13.5" customHeight="1" x14ac:dyDescent="0.7"/>
    <row r="426" ht="13.5" customHeight="1" x14ac:dyDescent="0.7"/>
    <row r="427" ht="13.5" customHeight="1" x14ac:dyDescent="0.7"/>
    <row r="428" ht="13.5" customHeight="1" x14ac:dyDescent="0.7"/>
    <row r="429" ht="13.5" customHeight="1" x14ac:dyDescent="0.7"/>
    <row r="430" ht="13.5" customHeight="1" x14ac:dyDescent="0.7"/>
    <row r="431" ht="13.5" customHeight="1" x14ac:dyDescent="0.7"/>
    <row r="432" ht="13.5" customHeight="1" x14ac:dyDescent="0.7"/>
    <row r="433" ht="13.5" customHeight="1" x14ac:dyDescent="0.7"/>
    <row r="434" ht="13.5" customHeight="1" x14ac:dyDescent="0.7"/>
    <row r="435" ht="13.5" customHeight="1" x14ac:dyDescent="0.7"/>
    <row r="436" ht="13.5" customHeight="1" x14ac:dyDescent="0.7"/>
    <row r="437" ht="13.5" customHeight="1" x14ac:dyDescent="0.7"/>
    <row r="438" ht="13.5" customHeight="1" x14ac:dyDescent="0.7"/>
    <row r="439" ht="13.5" customHeight="1" x14ac:dyDescent="0.7"/>
    <row r="440" ht="13.5" customHeight="1" x14ac:dyDescent="0.7"/>
    <row r="441" ht="13.5" customHeight="1" x14ac:dyDescent="0.7"/>
    <row r="442" ht="13.5" customHeight="1" x14ac:dyDescent="0.7"/>
    <row r="443" ht="13.5" customHeight="1" x14ac:dyDescent="0.7"/>
    <row r="444" ht="13.5" customHeight="1" x14ac:dyDescent="0.7"/>
    <row r="445" ht="13.5" customHeight="1" x14ac:dyDescent="0.7"/>
    <row r="446" ht="13.5" customHeight="1" x14ac:dyDescent="0.7"/>
    <row r="447" ht="13.5" customHeight="1" x14ac:dyDescent="0.7"/>
    <row r="448" ht="13.5" customHeight="1" x14ac:dyDescent="0.7"/>
    <row r="449" ht="13.5" customHeight="1" x14ac:dyDescent="0.7"/>
    <row r="450" ht="13.5" customHeight="1" x14ac:dyDescent="0.7"/>
    <row r="451" ht="13.5" customHeight="1" x14ac:dyDescent="0.7"/>
    <row r="452" ht="13.5" customHeight="1" x14ac:dyDescent="0.7"/>
    <row r="453" ht="13.5" customHeight="1" x14ac:dyDescent="0.7"/>
    <row r="454" ht="13.5" customHeight="1" x14ac:dyDescent="0.7"/>
    <row r="455" ht="13.5" customHeight="1" x14ac:dyDescent="0.7"/>
    <row r="456" ht="13.5" customHeight="1" x14ac:dyDescent="0.7"/>
    <row r="457" ht="13.5" customHeight="1" x14ac:dyDescent="0.7"/>
    <row r="458" ht="13.5" customHeight="1" x14ac:dyDescent="0.7"/>
    <row r="459" ht="13.5" customHeight="1" x14ac:dyDescent="0.7"/>
    <row r="460" ht="13.5" customHeight="1" x14ac:dyDescent="0.7"/>
    <row r="461" ht="13.5" customHeight="1" x14ac:dyDescent="0.7"/>
    <row r="462" ht="13.5" customHeight="1" x14ac:dyDescent="0.7"/>
    <row r="463" ht="13.5" customHeight="1" x14ac:dyDescent="0.7"/>
    <row r="464" ht="13.5" customHeight="1" x14ac:dyDescent="0.7"/>
    <row r="465" ht="13.5" customHeight="1" x14ac:dyDescent="0.7"/>
    <row r="466" ht="13.5" customHeight="1" x14ac:dyDescent="0.7"/>
    <row r="467" ht="13.5" customHeight="1" x14ac:dyDescent="0.7"/>
    <row r="468" ht="13.5" customHeight="1" x14ac:dyDescent="0.7"/>
    <row r="469" ht="13.5" customHeight="1" x14ac:dyDescent="0.7"/>
    <row r="470" ht="13.5" customHeight="1" x14ac:dyDescent="0.7"/>
    <row r="471" ht="13.5" customHeight="1" x14ac:dyDescent="0.7"/>
    <row r="472" ht="13.5" customHeight="1" x14ac:dyDescent="0.7"/>
    <row r="473" ht="13.5" customHeight="1" x14ac:dyDescent="0.7"/>
    <row r="474" ht="13.5" customHeight="1" x14ac:dyDescent="0.7"/>
    <row r="475" ht="13.5" customHeight="1" x14ac:dyDescent="0.7"/>
    <row r="476" ht="13.5" customHeight="1" x14ac:dyDescent="0.7"/>
    <row r="477" ht="13.5" customHeight="1" x14ac:dyDescent="0.7"/>
    <row r="478" ht="13.5" customHeight="1" x14ac:dyDescent="0.7"/>
    <row r="479" ht="13.5" customHeight="1" x14ac:dyDescent="0.7"/>
    <row r="480" ht="13.5" customHeight="1" x14ac:dyDescent="0.7"/>
    <row r="481" ht="13.5" customHeight="1" x14ac:dyDescent="0.7"/>
    <row r="482" ht="13.5" customHeight="1" x14ac:dyDescent="0.7"/>
    <row r="483" ht="13.5" customHeight="1" x14ac:dyDescent="0.7"/>
    <row r="484" ht="13.5" customHeight="1" x14ac:dyDescent="0.7"/>
    <row r="485" ht="13.5" customHeight="1" x14ac:dyDescent="0.7"/>
    <row r="486" ht="13.5" customHeight="1" x14ac:dyDescent="0.7"/>
    <row r="487" ht="13.5" customHeight="1" x14ac:dyDescent="0.7"/>
    <row r="488" ht="13.5" customHeight="1" x14ac:dyDescent="0.7"/>
    <row r="489" ht="13.5" customHeight="1" x14ac:dyDescent="0.7"/>
    <row r="490" ht="13.5" customHeight="1" x14ac:dyDescent="0.7"/>
    <row r="491" ht="13.5" customHeight="1" x14ac:dyDescent="0.7"/>
    <row r="492" ht="13.5" customHeight="1" x14ac:dyDescent="0.7"/>
    <row r="493" ht="13.5" customHeight="1" x14ac:dyDescent="0.7"/>
    <row r="494" ht="13.5" customHeight="1" x14ac:dyDescent="0.7"/>
    <row r="495" ht="13.5" customHeight="1" x14ac:dyDescent="0.7"/>
    <row r="496" ht="13.5" customHeight="1" x14ac:dyDescent="0.7"/>
    <row r="497" ht="13.5" customHeight="1" x14ac:dyDescent="0.7"/>
    <row r="498" ht="13.5" customHeight="1" x14ac:dyDescent="0.7"/>
    <row r="499" ht="13.5" customHeight="1" x14ac:dyDescent="0.7"/>
    <row r="500" ht="13.5" customHeight="1" x14ac:dyDescent="0.7"/>
    <row r="501" ht="13.5" customHeight="1" x14ac:dyDescent="0.7"/>
    <row r="502" ht="13.5" customHeight="1" x14ac:dyDescent="0.7"/>
    <row r="503" ht="13.5" customHeight="1" x14ac:dyDescent="0.7"/>
    <row r="504" ht="13.5" customHeight="1" x14ac:dyDescent="0.7"/>
    <row r="505" ht="13.5" customHeight="1" x14ac:dyDescent="0.7"/>
    <row r="506" ht="13.5" customHeight="1" x14ac:dyDescent="0.7"/>
    <row r="507" ht="13.5" customHeight="1" x14ac:dyDescent="0.7"/>
    <row r="508" ht="13.5" customHeight="1" x14ac:dyDescent="0.7"/>
    <row r="509" ht="13.5" customHeight="1" x14ac:dyDescent="0.7"/>
    <row r="510" ht="13.5" customHeight="1" x14ac:dyDescent="0.7"/>
    <row r="511" ht="13.5" customHeight="1" x14ac:dyDescent="0.7"/>
    <row r="512" ht="13.5" customHeight="1" x14ac:dyDescent="0.7"/>
    <row r="513" ht="13.5" customHeight="1" x14ac:dyDescent="0.7"/>
    <row r="514" ht="13.5" customHeight="1" x14ac:dyDescent="0.7"/>
    <row r="515" ht="13.5" customHeight="1" x14ac:dyDescent="0.7"/>
    <row r="516" ht="13.5" customHeight="1" x14ac:dyDescent="0.7"/>
    <row r="517" ht="13.5" customHeight="1" x14ac:dyDescent="0.7"/>
    <row r="518" ht="13.5" customHeight="1" x14ac:dyDescent="0.7"/>
    <row r="519" ht="13.5" customHeight="1" x14ac:dyDescent="0.7"/>
    <row r="520" ht="13.5" customHeight="1" x14ac:dyDescent="0.7"/>
    <row r="521" ht="13.5" customHeight="1" x14ac:dyDescent="0.7"/>
    <row r="522" ht="13.5" customHeight="1" x14ac:dyDescent="0.7"/>
    <row r="523" ht="13.5" customHeight="1" x14ac:dyDescent="0.7"/>
    <row r="524" ht="13.5" customHeight="1" x14ac:dyDescent="0.7"/>
    <row r="525" ht="13.5" customHeight="1" x14ac:dyDescent="0.7"/>
    <row r="526" ht="13.5" customHeight="1" x14ac:dyDescent="0.7"/>
    <row r="527" ht="13.5" customHeight="1" x14ac:dyDescent="0.7"/>
    <row r="528" ht="13.5" customHeight="1" x14ac:dyDescent="0.7"/>
    <row r="529" ht="13.5" customHeight="1" x14ac:dyDescent="0.7"/>
    <row r="530" ht="13.5" customHeight="1" x14ac:dyDescent="0.7"/>
    <row r="531" ht="13.5" customHeight="1" x14ac:dyDescent="0.7"/>
    <row r="532" ht="13.5" customHeight="1" x14ac:dyDescent="0.7"/>
    <row r="533" ht="13.5" customHeight="1" x14ac:dyDescent="0.7"/>
    <row r="534" ht="13.5" customHeight="1" x14ac:dyDescent="0.7"/>
    <row r="535" ht="13.5" customHeight="1" x14ac:dyDescent="0.7"/>
    <row r="536" ht="13.5" customHeight="1" x14ac:dyDescent="0.7"/>
    <row r="537" ht="13.5" customHeight="1" x14ac:dyDescent="0.7"/>
    <row r="538" ht="13.5" customHeight="1" x14ac:dyDescent="0.7"/>
    <row r="539" ht="13.5" customHeight="1" x14ac:dyDescent="0.7"/>
    <row r="540" ht="13.5" customHeight="1" x14ac:dyDescent="0.7"/>
    <row r="541" ht="13.5" customHeight="1" x14ac:dyDescent="0.7"/>
    <row r="542" ht="13.5" customHeight="1" x14ac:dyDescent="0.7"/>
    <row r="543" ht="13.5" customHeight="1" x14ac:dyDescent="0.7"/>
    <row r="544" ht="13.5" customHeight="1" x14ac:dyDescent="0.7"/>
    <row r="545" ht="13.5" customHeight="1" x14ac:dyDescent="0.7"/>
    <row r="546" ht="13.5" customHeight="1" x14ac:dyDescent="0.7"/>
    <row r="547" ht="13.5" customHeight="1" x14ac:dyDescent="0.7"/>
    <row r="548" ht="13.5" customHeight="1" x14ac:dyDescent="0.7"/>
    <row r="549" ht="13.5" customHeight="1" x14ac:dyDescent="0.7"/>
    <row r="550" ht="13.5" customHeight="1" x14ac:dyDescent="0.7"/>
    <row r="551" ht="13.5" customHeight="1" x14ac:dyDescent="0.7"/>
    <row r="552" ht="13.5" customHeight="1" x14ac:dyDescent="0.7"/>
    <row r="553" ht="13.5" customHeight="1" x14ac:dyDescent="0.7"/>
    <row r="554" ht="13.5" customHeight="1" x14ac:dyDescent="0.7"/>
    <row r="555" ht="13.5" customHeight="1" x14ac:dyDescent="0.7"/>
    <row r="556" ht="13.5" customHeight="1" x14ac:dyDescent="0.7"/>
    <row r="557" ht="13.5" customHeight="1" x14ac:dyDescent="0.7"/>
    <row r="558" ht="13.5" customHeight="1" x14ac:dyDescent="0.7"/>
    <row r="559" ht="13.5" customHeight="1" x14ac:dyDescent="0.7"/>
    <row r="560" ht="13.5" customHeight="1" x14ac:dyDescent="0.7"/>
    <row r="561" ht="13.5" customHeight="1" x14ac:dyDescent="0.7"/>
    <row r="562" ht="13.5" customHeight="1" x14ac:dyDescent="0.7"/>
    <row r="563" ht="13.5" customHeight="1" x14ac:dyDescent="0.7"/>
    <row r="564" ht="13.5" customHeight="1" x14ac:dyDescent="0.7"/>
    <row r="565" ht="13.5" customHeight="1" x14ac:dyDescent="0.7"/>
    <row r="566" ht="13.5" customHeight="1" x14ac:dyDescent="0.7"/>
    <row r="567" ht="13.5" customHeight="1" x14ac:dyDescent="0.7"/>
    <row r="568" ht="13.5" customHeight="1" x14ac:dyDescent="0.7"/>
    <row r="569" ht="13.5" customHeight="1" x14ac:dyDescent="0.7"/>
    <row r="570" ht="13.5" customHeight="1" x14ac:dyDescent="0.7"/>
    <row r="571" ht="13.5" customHeight="1" x14ac:dyDescent="0.7"/>
    <row r="572" ht="13.5" customHeight="1" x14ac:dyDescent="0.7"/>
    <row r="573" ht="13.5" customHeight="1" x14ac:dyDescent="0.7"/>
    <row r="574" ht="13.5" customHeight="1" x14ac:dyDescent="0.7"/>
    <row r="575" ht="13.5" customHeight="1" x14ac:dyDescent="0.7"/>
    <row r="576" ht="13.5" customHeight="1" x14ac:dyDescent="0.7"/>
    <row r="577" ht="13.5" customHeight="1" x14ac:dyDescent="0.7"/>
    <row r="578" ht="13.5" customHeight="1" x14ac:dyDescent="0.7"/>
    <row r="579" ht="13.5" customHeight="1" x14ac:dyDescent="0.7"/>
    <row r="580" ht="13.5" customHeight="1" x14ac:dyDescent="0.7"/>
    <row r="581" ht="13.5" customHeight="1" x14ac:dyDescent="0.7"/>
    <row r="582" ht="13.5" customHeight="1" x14ac:dyDescent="0.7"/>
    <row r="583" ht="13.5" customHeight="1" x14ac:dyDescent="0.7"/>
    <row r="584" ht="13.5" customHeight="1" x14ac:dyDescent="0.7"/>
    <row r="585" ht="13.5" customHeight="1" x14ac:dyDescent="0.7"/>
    <row r="586" ht="13.5" customHeight="1" x14ac:dyDescent="0.7"/>
    <row r="587" ht="13.5" customHeight="1" x14ac:dyDescent="0.7"/>
    <row r="588" ht="13.5" customHeight="1" x14ac:dyDescent="0.7"/>
    <row r="589" ht="13.5" customHeight="1" x14ac:dyDescent="0.7"/>
    <row r="590" ht="13.5" customHeight="1" x14ac:dyDescent="0.7"/>
    <row r="591" ht="13.5" customHeight="1" x14ac:dyDescent="0.7"/>
    <row r="592" ht="13.5" customHeight="1" x14ac:dyDescent="0.7"/>
    <row r="593" ht="13.5" customHeight="1" x14ac:dyDescent="0.7"/>
    <row r="594" ht="13.5" customHeight="1" x14ac:dyDescent="0.7"/>
    <row r="595" ht="13.5" customHeight="1" x14ac:dyDescent="0.7"/>
    <row r="596" ht="13.5" customHeight="1" x14ac:dyDescent="0.7"/>
    <row r="597" ht="13.5" customHeight="1" x14ac:dyDescent="0.7"/>
    <row r="598" ht="13.5" customHeight="1" x14ac:dyDescent="0.7"/>
    <row r="599" ht="13.5" customHeight="1" x14ac:dyDescent="0.7"/>
    <row r="600" ht="13.5" customHeight="1" x14ac:dyDescent="0.7"/>
    <row r="601" ht="13.5" customHeight="1" x14ac:dyDescent="0.7"/>
    <row r="602" ht="13.5" customHeight="1" x14ac:dyDescent="0.7"/>
    <row r="603" ht="13.5" customHeight="1" x14ac:dyDescent="0.7"/>
    <row r="604" ht="13.5" customHeight="1" x14ac:dyDescent="0.7"/>
    <row r="605" ht="13.5" customHeight="1" x14ac:dyDescent="0.7"/>
    <row r="606" ht="13.5" customHeight="1" x14ac:dyDescent="0.7"/>
    <row r="607" ht="13.5" customHeight="1" x14ac:dyDescent="0.7"/>
    <row r="608" ht="13.5" customHeight="1" x14ac:dyDescent="0.7"/>
    <row r="609" ht="13.5" customHeight="1" x14ac:dyDescent="0.7"/>
    <row r="610" ht="13.5" customHeight="1" x14ac:dyDescent="0.7"/>
    <row r="611" ht="13.5" customHeight="1" x14ac:dyDescent="0.7"/>
    <row r="612" ht="13.5" customHeight="1" x14ac:dyDescent="0.7"/>
    <row r="613" ht="13.5" customHeight="1" x14ac:dyDescent="0.7"/>
    <row r="614" ht="13.5" customHeight="1" x14ac:dyDescent="0.7"/>
    <row r="615" ht="13.5" customHeight="1" x14ac:dyDescent="0.7"/>
    <row r="616" ht="13.5" customHeight="1" x14ac:dyDescent="0.7"/>
    <row r="617" ht="13.5" customHeight="1" x14ac:dyDescent="0.7"/>
    <row r="618" ht="13.5" customHeight="1" x14ac:dyDescent="0.7"/>
    <row r="619" ht="13.5" customHeight="1" x14ac:dyDescent="0.7"/>
    <row r="620" ht="13.5" customHeight="1" x14ac:dyDescent="0.7"/>
    <row r="621" ht="13.5" customHeight="1" x14ac:dyDescent="0.7"/>
    <row r="622" ht="13.5" customHeight="1" x14ac:dyDescent="0.7"/>
    <row r="623" ht="13.5" customHeight="1" x14ac:dyDescent="0.7"/>
    <row r="624" ht="13.5" customHeight="1" x14ac:dyDescent="0.7"/>
    <row r="625" ht="13.5" customHeight="1" x14ac:dyDescent="0.7"/>
    <row r="626" ht="13.5" customHeight="1" x14ac:dyDescent="0.7"/>
    <row r="627" ht="13.5" customHeight="1" x14ac:dyDescent="0.7"/>
    <row r="628" ht="13.5" customHeight="1" x14ac:dyDescent="0.7"/>
    <row r="629" ht="13.5" customHeight="1" x14ac:dyDescent="0.7"/>
    <row r="630" ht="13.5" customHeight="1" x14ac:dyDescent="0.7"/>
    <row r="631" ht="13.5" customHeight="1" x14ac:dyDescent="0.7"/>
    <row r="632" ht="13.5" customHeight="1" x14ac:dyDescent="0.7"/>
    <row r="633" ht="13.5" customHeight="1" x14ac:dyDescent="0.7"/>
    <row r="634" ht="13.5" customHeight="1" x14ac:dyDescent="0.7"/>
    <row r="635" ht="13.5" customHeight="1" x14ac:dyDescent="0.7"/>
    <row r="636" ht="13.5" customHeight="1" x14ac:dyDescent="0.7"/>
    <row r="637" ht="13.5" customHeight="1" x14ac:dyDescent="0.7"/>
    <row r="638" ht="13.5" customHeight="1" x14ac:dyDescent="0.7"/>
    <row r="639" ht="13.5" customHeight="1" x14ac:dyDescent="0.7"/>
    <row r="640" ht="13.5" customHeight="1" x14ac:dyDescent="0.7"/>
    <row r="641" ht="13.5" customHeight="1" x14ac:dyDescent="0.7"/>
    <row r="642" ht="13.5" customHeight="1" x14ac:dyDescent="0.7"/>
    <row r="643" ht="13.5" customHeight="1" x14ac:dyDescent="0.7"/>
    <row r="644" ht="13.5" customHeight="1" x14ac:dyDescent="0.7"/>
    <row r="645" ht="13.5" customHeight="1" x14ac:dyDescent="0.7"/>
    <row r="646" ht="13.5" customHeight="1" x14ac:dyDescent="0.7"/>
    <row r="647" ht="13.5" customHeight="1" x14ac:dyDescent="0.7"/>
    <row r="648" ht="13.5" customHeight="1" x14ac:dyDescent="0.7"/>
    <row r="649" ht="13.5" customHeight="1" x14ac:dyDescent="0.7"/>
    <row r="650" ht="13.5" customHeight="1" x14ac:dyDescent="0.7"/>
    <row r="651" ht="13.5" customHeight="1" x14ac:dyDescent="0.7"/>
    <row r="652" ht="13.5" customHeight="1" x14ac:dyDescent="0.7"/>
    <row r="653" ht="13.5" customHeight="1" x14ac:dyDescent="0.7"/>
    <row r="654" ht="13.5" customHeight="1" x14ac:dyDescent="0.7"/>
    <row r="655" ht="13.5" customHeight="1" x14ac:dyDescent="0.7"/>
    <row r="656" ht="13.5" customHeight="1" x14ac:dyDescent="0.7"/>
    <row r="657" ht="13.5" customHeight="1" x14ac:dyDescent="0.7"/>
    <row r="658" ht="13.5" customHeight="1" x14ac:dyDescent="0.7"/>
    <row r="659" ht="13.5" customHeight="1" x14ac:dyDescent="0.7"/>
    <row r="660" ht="13.5" customHeight="1" x14ac:dyDescent="0.7"/>
    <row r="661" ht="13.5" customHeight="1" x14ac:dyDescent="0.7"/>
    <row r="662" ht="13.5" customHeight="1" x14ac:dyDescent="0.7"/>
    <row r="663" ht="13.5" customHeight="1" x14ac:dyDescent="0.7"/>
    <row r="664" ht="13.5" customHeight="1" x14ac:dyDescent="0.7"/>
    <row r="665" ht="13.5" customHeight="1" x14ac:dyDescent="0.7"/>
    <row r="666" ht="13.5" customHeight="1" x14ac:dyDescent="0.7"/>
    <row r="667" ht="13.5" customHeight="1" x14ac:dyDescent="0.7"/>
    <row r="668" ht="13.5" customHeight="1" x14ac:dyDescent="0.7"/>
    <row r="669" ht="13.5" customHeight="1" x14ac:dyDescent="0.7"/>
    <row r="670" ht="13.5" customHeight="1" x14ac:dyDescent="0.7"/>
    <row r="671" ht="13.5" customHeight="1" x14ac:dyDescent="0.7"/>
    <row r="672" ht="13.5" customHeight="1" x14ac:dyDescent="0.7"/>
    <row r="673" ht="13.5" customHeight="1" x14ac:dyDescent="0.7"/>
    <row r="674" ht="13.5" customHeight="1" x14ac:dyDescent="0.7"/>
    <row r="675" ht="13.5" customHeight="1" x14ac:dyDescent="0.7"/>
    <row r="676" ht="13.5" customHeight="1" x14ac:dyDescent="0.7"/>
    <row r="677" ht="13.5" customHeight="1" x14ac:dyDescent="0.7"/>
    <row r="678" ht="13.5" customHeight="1" x14ac:dyDescent="0.7"/>
    <row r="679" ht="13.5" customHeight="1" x14ac:dyDescent="0.7"/>
    <row r="680" ht="13.5" customHeight="1" x14ac:dyDescent="0.7"/>
    <row r="681" ht="13.5" customHeight="1" x14ac:dyDescent="0.7"/>
    <row r="682" ht="13.5" customHeight="1" x14ac:dyDescent="0.7"/>
    <row r="683" ht="13.5" customHeight="1" x14ac:dyDescent="0.7"/>
    <row r="684" ht="13.5" customHeight="1" x14ac:dyDescent="0.7"/>
    <row r="685" ht="13.5" customHeight="1" x14ac:dyDescent="0.7"/>
    <row r="686" ht="13.5" customHeight="1" x14ac:dyDescent="0.7"/>
    <row r="687" ht="13.5" customHeight="1" x14ac:dyDescent="0.7"/>
    <row r="688" ht="13.5" customHeight="1" x14ac:dyDescent="0.7"/>
    <row r="689" ht="13.5" customHeight="1" x14ac:dyDescent="0.7"/>
    <row r="690" ht="13.5" customHeight="1" x14ac:dyDescent="0.7"/>
    <row r="691" ht="13.5" customHeight="1" x14ac:dyDescent="0.7"/>
    <row r="692" ht="13.5" customHeight="1" x14ac:dyDescent="0.7"/>
    <row r="693" ht="13.5" customHeight="1" x14ac:dyDescent="0.7"/>
    <row r="694" ht="13.5" customHeight="1" x14ac:dyDescent="0.7"/>
    <row r="695" ht="13.5" customHeight="1" x14ac:dyDescent="0.7"/>
    <row r="696" ht="13.5" customHeight="1" x14ac:dyDescent="0.7"/>
    <row r="697" ht="13.5" customHeight="1" x14ac:dyDescent="0.7"/>
    <row r="698" ht="13.5" customHeight="1" x14ac:dyDescent="0.7"/>
    <row r="699" ht="13.5" customHeight="1" x14ac:dyDescent="0.7"/>
    <row r="700" ht="13.5" customHeight="1" x14ac:dyDescent="0.7"/>
    <row r="701" ht="13.5" customHeight="1" x14ac:dyDescent="0.7"/>
    <row r="702" ht="13.5" customHeight="1" x14ac:dyDescent="0.7"/>
    <row r="703" ht="13.5" customHeight="1" x14ac:dyDescent="0.7"/>
    <row r="704" ht="13.5" customHeight="1" x14ac:dyDescent="0.7"/>
    <row r="705" ht="13.5" customHeight="1" x14ac:dyDescent="0.7"/>
    <row r="706" ht="13.5" customHeight="1" x14ac:dyDescent="0.7"/>
    <row r="707" ht="13.5" customHeight="1" x14ac:dyDescent="0.7"/>
    <row r="708" ht="13.5" customHeight="1" x14ac:dyDescent="0.7"/>
    <row r="709" ht="13.5" customHeight="1" x14ac:dyDescent="0.7"/>
    <row r="710" ht="13.5" customHeight="1" x14ac:dyDescent="0.7"/>
    <row r="711" ht="13.5" customHeight="1" x14ac:dyDescent="0.7"/>
    <row r="712" ht="13.5" customHeight="1" x14ac:dyDescent="0.7"/>
    <row r="713" ht="13.5" customHeight="1" x14ac:dyDescent="0.7"/>
    <row r="714" ht="13.5" customHeight="1" x14ac:dyDescent="0.7"/>
    <row r="715" ht="13.5" customHeight="1" x14ac:dyDescent="0.7"/>
    <row r="716" ht="13.5" customHeight="1" x14ac:dyDescent="0.7"/>
    <row r="717" ht="13.5" customHeight="1" x14ac:dyDescent="0.7"/>
    <row r="718" ht="13.5" customHeight="1" x14ac:dyDescent="0.7"/>
    <row r="719" ht="13.5" customHeight="1" x14ac:dyDescent="0.7"/>
    <row r="720" ht="13.5" customHeight="1" x14ac:dyDescent="0.7"/>
    <row r="721" ht="13.5" customHeight="1" x14ac:dyDescent="0.7"/>
    <row r="722" ht="13.5" customHeight="1" x14ac:dyDescent="0.7"/>
    <row r="723" ht="13.5" customHeight="1" x14ac:dyDescent="0.7"/>
    <row r="724" ht="13.5" customHeight="1" x14ac:dyDescent="0.7"/>
    <row r="725" ht="13.5" customHeight="1" x14ac:dyDescent="0.7"/>
    <row r="726" ht="13.5" customHeight="1" x14ac:dyDescent="0.7"/>
    <row r="727" ht="13.5" customHeight="1" x14ac:dyDescent="0.7"/>
    <row r="728" ht="13.5" customHeight="1" x14ac:dyDescent="0.7"/>
    <row r="729" ht="13.5" customHeight="1" x14ac:dyDescent="0.7"/>
    <row r="730" ht="13.5" customHeight="1" x14ac:dyDescent="0.7"/>
    <row r="731" ht="13.5" customHeight="1" x14ac:dyDescent="0.7"/>
    <row r="732" ht="13.5" customHeight="1" x14ac:dyDescent="0.7"/>
    <row r="733" ht="13.5" customHeight="1" x14ac:dyDescent="0.7"/>
    <row r="734" ht="13.5" customHeight="1" x14ac:dyDescent="0.7"/>
    <row r="735" ht="13.5" customHeight="1" x14ac:dyDescent="0.7"/>
    <row r="736" ht="13.5" customHeight="1" x14ac:dyDescent="0.7"/>
    <row r="737" ht="13.5" customHeight="1" x14ac:dyDescent="0.7"/>
    <row r="738" ht="13.5" customHeight="1" x14ac:dyDescent="0.7"/>
    <row r="739" ht="13.5" customHeight="1" x14ac:dyDescent="0.7"/>
    <row r="740" ht="13.5" customHeight="1" x14ac:dyDescent="0.7"/>
    <row r="741" ht="13.5" customHeight="1" x14ac:dyDescent="0.7"/>
    <row r="742" ht="13.5" customHeight="1" x14ac:dyDescent="0.7"/>
    <row r="743" ht="13.5" customHeight="1" x14ac:dyDescent="0.7"/>
    <row r="744" ht="13.5" customHeight="1" x14ac:dyDescent="0.7"/>
    <row r="745" ht="13.5" customHeight="1" x14ac:dyDescent="0.7"/>
    <row r="746" ht="13.5" customHeight="1" x14ac:dyDescent="0.7"/>
    <row r="747" ht="13.5" customHeight="1" x14ac:dyDescent="0.7"/>
    <row r="748" ht="13.5" customHeight="1" x14ac:dyDescent="0.7"/>
    <row r="749" ht="13.5" customHeight="1" x14ac:dyDescent="0.7"/>
    <row r="750" ht="13.5" customHeight="1" x14ac:dyDescent="0.7"/>
    <row r="751" ht="13.5" customHeight="1" x14ac:dyDescent="0.7"/>
    <row r="752" ht="13.5" customHeight="1" x14ac:dyDescent="0.7"/>
    <row r="753" ht="13.5" customHeight="1" x14ac:dyDescent="0.7"/>
    <row r="754" ht="13.5" customHeight="1" x14ac:dyDescent="0.7"/>
    <row r="755" ht="13.5" customHeight="1" x14ac:dyDescent="0.7"/>
    <row r="756" ht="13.5" customHeight="1" x14ac:dyDescent="0.7"/>
    <row r="757" ht="13.5" customHeight="1" x14ac:dyDescent="0.7"/>
    <row r="758" ht="13.5" customHeight="1" x14ac:dyDescent="0.7"/>
    <row r="759" ht="13.5" customHeight="1" x14ac:dyDescent="0.7"/>
    <row r="760" ht="13.5" customHeight="1" x14ac:dyDescent="0.7"/>
    <row r="761" ht="13.5" customHeight="1" x14ac:dyDescent="0.7"/>
    <row r="762" ht="13.5" customHeight="1" x14ac:dyDescent="0.7"/>
    <row r="763" ht="13.5" customHeight="1" x14ac:dyDescent="0.7"/>
    <row r="764" ht="13.5" customHeight="1" x14ac:dyDescent="0.7"/>
    <row r="765" ht="13.5" customHeight="1" x14ac:dyDescent="0.7"/>
    <row r="766" ht="13.5" customHeight="1" x14ac:dyDescent="0.7"/>
    <row r="767" ht="13.5" customHeight="1" x14ac:dyDescent="0.7"/>
    <row r="768" ht="13.5" customHeight="1" x14ac:dyDescent="0.7"/>
    <row r="769" ht="13.5" customHeight="1" x14ac:dyDescent="0.7"/>
    <row r="770" ht="13.5" customHeight="1" x14ac:dyDescent="0.7"/>
    <row r="771" ht="13.5" customHeight="1" x14ac:dyDescent="0.7"/>
    <row r="772" ht="13.5" customHeight="1" x14ac:dyDescent="0.7"/>
    <row r="773" ht="13.5" customHeight="1" x14ac:dyDescent="0.7"/>
    <row r="774" ht="13.5" customHeight="1" x14ac:dyDescent="0.7"/>
    <row r="775" ht="13.5" customHeight="1" x14ac:dyDescent="0.7"/>
    <row r="776" ht="13.5" customHeight="1" x14ac:dyDescent="0.7"/>
    <row r="777" ht="13.5" customHeight="1" x14ac:dyDescent="0.7"/>
    <row r="778" ht="13.5" customHeight="1" x14ac:dyDescent="0.7"/>
    <row r="779" ht="13.5" customHeight="1" x14ac:dyDescent="0.7"/>
    <row r="780" ht="13.5" customHeight="1" x14ac:dyDescent="0.7"/>
    <row r="781" ht="13.5" customHeight="1" x14ac:dyDescent="0.7"/>
    <row r="782" ht="13.5" customHeight="1" x14ac:dyDescent="0.7"/>
    <row r="783" ht="13.5" customHeight="1" x14ac:dyDescent="0.7"/>
    <row r="784" ht="13.5" customHeight="1" x14ac:dyDescent="0.7"/>
    <row r="785" ht="13.5" customHeight="1" x14ac:dyDescent="0.7"/>
    <row r="786" ht="13.5" customHeight="1" x14ac:dyDescent="0.7"/>
    <row r="787" ht="13.5" customHeight="1" x14ac:dyDescent="0.7"/>
    <row r="788" ht="13.5" customHeight="1" x14ac:dyDescent="0.7"/>
    <row r="789" ht="13.5" customHeight="1" x14ac:dyDescent="0.7"/>
    <row r="790" ht="13.5" customHeight="1" x14ac:dyDescent="0.7"/>
    <row r="791" ht="13.5" customHeight="1" x14ac:dyDescent="0.7"/>
    <row r="792" ht="13.5" customHeight="1" x14ac:dyDescent="0.7"/>
    <row r="793" ht="13.5" customHeight="1" x14ac:dyDescent="0.7"/>
    <row r="794" ht="13.5" customHeight="1" x14ac:dyDescent="0.7"/>
    <row r="795" ht="13.5" customHeight="1" x14ac:dyDescent="0.7"/>
    <row r="796" ht="13.5" customHeight="1" x14ac:dyDescent="0.7"/>
    <row r="797" ht="13.5" customHeight="1" x14ac:dyDescent="0.7"/>
    <row r="798" ht="13.5" customHeight="1" x14ac:dyDescent="0.7"/>
    <row r="799" ht="13.5" customHeight="1" x14ac:dyDescent="0.7"/>
    <row r="800" ht="13.5" customHeight="1" x14ac:dyDescent="0.7"/>
    <row r="801" ht="13.5" customHeight="1" x14ac:dyDescent="0.7"/>
    <row r="802" ht="13.5" customHeight="1" x14ac:dyDescent="0.7"/>
    <row r="803" ht="13.5" customHeight="1" x14ac:dyDescent="0.7"/>
    <row r="804" ht="13.5" customHeight="1" x14ac:dyDescent="0.7"/>
    <row r="805" ht="13.5" customHeight="1" x14ac:dyDescent="0.7"/>
    <row r="806" ht="13.5" customHeight="1" x14ac:dyDescent="0.7"/>
    <row r="807" ht="13.5" customHeight="1" x14ac:dyDescent="0.7"/>
    <row r="808" ht="13.5" customHeight="1" x14ac:dyDescent="0.7"/>
    <row r="809" ht="13.5" customHeight="1" x14ac:dyDescent="0.7"/>
    <row r="810" ht="13.5" customHeight="1" x14ac:dyDescent="0.7"/>
    <row r="811" ht="13.5" customHeight="1" x14ac:dyDescent="0.7"/>
    <row r="812" ht="13.5" customHeight="1" x14ac:dyDescent="0.7"/>
    <row r="813" ht="13.5" customHeight="1" x14ac:dyDescent="0.7"/>
    <row r="814" ht="13.5" customHeight="1" x14ac:dyDescent="0.7"/>
    <row r="815" ht="13.5" customHeight="1" x14ac:dyDescent="0.7"/>
    <row r="816" ht="13.5" customHeight="1" x14ac:dyDescent="0.7"/>
    <row r="817" ht="13.5" customHeight="1" x14ac:dyDescent="0.7"/>
    <row r="818" ht="13.5" customHeight="1" x14ac:dyDescent="0.7"/>
    <row r="819" ht="13.5" customHeight="1" x14ac:dyDescent="0.7"/>
    <row r="820" ht="13.5" customHeight="1" x14ac:dyDescent="0.7"/>
    <row r="821" ht="13.5" customHeight="1" x14ac:dyDescent="0.7"/>
    <row r="822" ht="13.5" customHeight="1" x14ac:dyDescent="0.7"/>
    <row r="823" ht="13.5" customHeight="1" x14ac:dyDescent="0.7"/>
    <row r="824" ht="13.5" customHeight="1" x14ac:dyDescent="0.7"/>
    <row r="825" ht="13.5" customHeight="1" x14ac:dyDescent="0.7"/>
    <row r="826" ht="13.5" customHeight="1" x14ac:dyDescent="0.7"/>
    <row r="827" ht="13.5" customHeight="1" x14ac:dyDescent="0.7"/>
    <row r="828" ht="13.5" customHeight="1" x14ac:dyDescent="0.7"/>
    <row r="829" ht="13.5" customHeight="1" x14ac:dyDescent="0.7"/>
    <row r="830" ht="13.5" customHeight="1" x14ac:dyDescent="0.7"/>
    <row r="831" ht="13.5" customHeight="1" x14ac:dyDescent="0.7"/>
    <row r="832" ht="13.5" customHeight="1" x14ac:dyDescent="0.7"/>
    <row r="833" ht="13.5" customHeight="1" x14ac:dyDescent="0.7"/>
    <row r="834" ht="13.5" customHeight="1" x14ac:dyDescent="0.7"/>
    <row r="835" ht="13.5" customHeight="1" x14ac:dyDescent="0.7"/>
    <row r="836" ht="13.5" customHeight="1" x14ac:dyDescent="0.7"/>
    <row r="837" ht="13.5" customHeight="1" x14ac:dyDescent="0.7"/>
    <row r="838" ht="13.5" customHeight="1" x14ac:dyDescent="0.7"/>
    <row r="839" ht="13.5" customHeight="1" x14ac:dyDescent="0.7"/>
    <row r="840" ht="13.5" customHeight="1" x14ac:dyDescent="0.7"/>
    <row r="841" ht="13.5" customHeight="1" x14ac:dyDescent="0.7"/>
    <row r="842" ht="13.5" customHeight="1" x14ac:dyDescent="0.7"/>
    <row r="843" ht="13.5" customHeight="1" x14ac:dyDescent="0.7"/>
    <row r="844" ht="13.5" customHeight="1" x14ac:dyDescent="0.7"/>
    <row r="845" ht="13.5" customHeight="1" x14ac:dyDescent="0.7"/>
    <row r="846" ht="13.5" customHeight="1" x14ac:dyDescent="0.7"/>
    <row r="847" ht="13.5" customHeight="1" x14ac:dyDescent="0.7"/>
    <row r="848" ht="13.5" customHeight="1" x14ac:dyDescent="0.7"/>
    <row r="849" ht="13.5" customHeight="1" x14ac:dyDescent="0.7"/>
    <row r="850" ht="13.5" customHeight="1" x14ac:dyDescent="0.7"/>
    <row r="851" ht="13.5" customHeight="1" x14ac:dyDescent="0.7"/>
    <row r="852" ht="13.5" customHeight="1" x14ac:dyDescent="0.7"/>
    <row r="853" ht="13.5" customHeight="1" x14ac:dyDescent="0.7"/>
    <row r="854" ht="13.5" customHeight="1" x14ac:dyDescent="0.7"/>
    <row r="855" ht="13.5" customHeight="1" x14ac:dyDescent="0.7"/>
    <row r="856" ht="13.5" customHeight="1" x14ac:dyDescent="0.7"/>
    <row r="857" ht="13.5" customHeight="1" x14ac:dyDescent="0.7"/>
    <row r="858" ht="13.5" customHeight="1" x14ac:dyDescent="0.7"/>
    <row r="859" ht="13.5" customHeight="1" x14ac:dyDescent="0.7"/>
    <row r="860" ht="13.5" customHeight="1" x14ac:dyDescent="0.7"/>
    <row r="861" ht="13.5" customHeight="1" x14ac:dyDescent="0.7"/>
    <row r="862" ht="13.5" customHeight="1" x14ac:dyDescent="0.7"/>
    <row r="863" ht="13.5" customHeight="1" x14ac:dyDescent="0.7"/>
    <row r="864" ht="13.5" customHeight="1" x14ac:dyDescent="0.7"/>
    <row r="865" ht="13.5" customHeight="1" x14ac:dyDescent="0.7"/>
    <row r="866" ht="13.5" customHeight="1" x14ac:dyDescent="0.7"/>
    <row r="867" ht="13.5" customHeight="1" x14ac:dyDescent="0.7"/>
    <row r="868" ht="13.5" customHeight="1" x14ac:dyDescent="0.7"/>
    <row r="869" ht="13.5" customHeight="1" x14ac:dyDescent="0.7"/>
    <row r="870" ht="13.5" customHeight="1" x14ac:dyDescent="0.7"/>
    <row r="871" ht="13.5" customHeight="1" x14ac:dyDescent="0.7"/>
    <row r="872" ht="13.5" customHeight="1" x14ac:dyDescent="0.7"/>
    <row r="873" ht="13.5" customHeight="1" x14ac:dyDescent="0.7"/>
    <row r="874" ht="13.5" customHeight="1" x14ac:dyDescent="0.7"/>
    <row r="875" ht="13.5" customHeight="1" x14ac:dyDescent="0.7"/>
    <row r="876" ht="13.5" customHeight="1" x14ac:dyDescent="0.7"/>
    <row r="877" ht="13.5" customHeight="1" x14ac:dyDescent="0.7"/>
    <row r="878" ht="13.5" customHeight="1" x14ac:dyDescent="0.7"/>
    <row r="879" ht="13.5" customHeight="1" x14ac:dyDescent="0.7"/>
    <row r="880" ht="13.5" customHeight="1" x14ac:dyDescent="0.7"/>
    <row r="881" ht="13.5" customHeight="1" x14ac:dyDescent="0.7"/>
    <row r="882" ht="13.5" customHeight="1" x14ac:dyDescent="0.7"/>
    <row r="883" ht="13.5" customHeight="1" x14ac:dyDescent="0.7"/>
    <row r="884" ht="13.5" customHeight="1" x14ac:dyDescent="0.7"/>
    <row r="885" ht="13.5" customHeight="1" x14ac:dyDescent="0.7"/>
    <row r="886" ht="13.5" customHeight="1" x14ac:dyDescent="0.7"/>
    <row r="887" ht="13.5" customHeight="1" x14ac:dyDescent="0.7"/>
    <row r="888" ht="13.5" customHeight="1" x14ac:dyDescent="0.7"/>
    <row r="889" ht="13.5" customHeight="1" x14ac:dyDescent="0.7"/>
    <row r="890" ht="13.5" customHeight="1" x14ac:dyDescent="0.7"/>
    <row r="891" ht="13.5" customHeight="1" x14ac:dyDescent="0.7"/>
    <row r="892" ht="13.5" customHeight="1" x14ac:dyDescent="0.7"/>
    <row r="893" ht="13.5" customHeight="1" x14ac:dyDescent="0.7"/>
    <row r="894" ht="13.5" customHeight="1" x14ac:dyDescent="0.7"/>
    <row r="895" ht="13.5" customHeight="1" x14ac:dyDescent="0.7"/>
    <row r="896" ht="13.5" customHeight="1" x14ac:dyDescent="0.7"/>
    <row r="897" ht="13.5" customHeight="1" x14ac:dyDescent="0.7"/>
    <row r="898" ht="13.5" customHeight="1" x14ac:dyDescent="0.7"/>
    <row r="899" ht="13.5" customHeight="1" x14ac:dyDescent="0.7"/>
    <row r="900" ht="13.5" customHeight="1" x14ac:dyDescent="0.7"/>
    <row r="901" ht="13.5" customHeight="1" x14ac:dyDescent="0.7"/>
    <row r="902" ht="13.5" customHeight="1" x14ac:dyDescent="0.7"/>
    <row r="903" ht="13.5" customHeight="1" x14ac:dyDescent="0.7"/>
    <row r="904" ht="13.5" customHeight="1" x14ac:dyDescent="0.7"/>
    <row r="905" ht="13.5" customHeight="1" x14ac:dyDescent="0.7"/>
    <row r="906" ht="13.5" customHeight="1" x14ac:dyDescent="0.7"/>
    <row r="907" ht="13.5" customHeight="1" x14ac:dyDescent="0.7"/>
    <row r="908" ht="13.5" customHeight="1" x14ac:dyDescent="0.7"/>
    <row r="909" ht="13.5" customHeight="1" x14ac:dyDescent="0.7"/>
    <row r="910" ht="13.5" customHeight="1" x14ac:dyDescent="0.7"/>
    <row r="911" ht="13.5" customHeight="1" x14ac:dyDescent="0.7"/>
    <row r="912" ht="13.5" customHeight="1" x14ac:dyDescent="0.7"/>
    <row r="913" ht="13.5" customHeight="1" x14ac:dyDescent="0.7"/>
    <row r="914" ht="13.5" customHeight="1" x14ac:dyDescent="0.7"/>
    <row r="915" ht="13.5" customHeight="1" x14ac:dyDescent="0.7"/>
    <row r="916" ht="13.5" customHeight="1" x14ac:dyDescent="0.7"/>
    <row r="917" ht="13.5" customHeight="1" x14ac:dyDescent="0.7"/>
    <row r="918" ht="13.5" customHeight="1" x14ac:dyDescent="0.7"/>
    <row r="919" ht="13.5" customHeight="1" x14ac:dyDescent="0.7"/>
    <row r="920" ht="13.5" customHeight="1" x14ac:dyDescent="0.7"/>
    <row r="921" ht="13.5" customHeight="1" x14ac:dyDescent="0.7"/>
    <row r="922" ht="13.5" customHeight="1" x14ac:dyDescent="0.7"/>
    <row r="923" ht="13.5" customHeight="1" x14ac:dyDescent="0.7"/>
    <row r="924" ht="13.5" customHeight="1" x14ac:dyDescent="0.7"/>
    <row r="925" ht="13.5" customHeight="1" x14ac:dyDescent="0.7"/>
    <row r="926" ht="13.5" customHeight="1" x14ac:dyDescent="0.7"/>
    <row r="927" ht="13.5" customHeight="1" x14ac:dyDescent="0.7"/>
    <row r="928" ht="13.5" customHeight="1" x14ac:dyDescent="0.7"/>
    <row r="929" ht="13.5" customHeight="1" x14ac:dyDescent="0.7"/>
    <row r="930" ht="13.5" customHeight="1" x14ac:dyDescent="0.7"/>
    <row r="931" ht="13.5" customHeight="1" x14ac:dyDescent="0.7"/>
    <row r="932" ht="13.5" customHeight="1" x14ac:dyDescent="0.7"/>
    <row r="933" ht="13.5" customHeight="1" x14ac:dyDescent="0.7"/>
    <row r="934" ht="13.5" customHeight="1" x14ac:dyDescent="0.7"/>
    <row r="935" ht="13.5" customHeight="1" x14ac:dyDescent="0.7"/>
    <row r="936" ht="13.5" customHeight="1" x14ac:dyDescent="0.7"/>
    <row r="937" ht="13.5" customHeight="1" x14ac:dyDescent="0.7"/>
    <row r="938" ht="13.5" customHeight="1" x14ac:dyDescent="0.7"/>
    <row r="939" ht="13.5" customHeight="1" x14ac:dyDescent="0.7"/>
    <row r="940" ht="13.5" customHeight="1" x14ac:dyDescent="0.7"/>
    <row r="941" ht="13.5" customHeight="1" x14ac:dyDescent="0.7"/>
    <row r="942" ht="13.5" customHeight="1" x14ac:dyDescent="0.7"/>
    <row r="943" ht="13.5" customHeight="1" x14ac:dyDescent="0.7"/>
    <row r="944" ht="13.5" customHeight="1" x14ac:dyDescent="0.7"/>
    <row r="945" ht="13.5" customHeight="1" x14ac:dyDescent="0.7"/>
    <row r="946" ht="13.5" customHeight="1" x14ac:dyDescent="0.7"/>
    <row r="947" ht="13.5" customHeight="1" x14ac:dyDescent="0.7"/>
    <row r="948" ht="13.5" customHeight="1" x14ac:dyDescent="0.7"/>
    <row r="949" ht="13.5" customHeight="1" x14ac:dyDescent="0.7"/>
    <row r="950" ht="13.5" customHeight="1" x14ac:dyDescent="0.7"/>
    <row r="951" ht="13.5" customHeight="1" x14ac:dyDescent="0.7"/>
    <row r="952" ht="13.5" customHeight="1" x14ac:dyDescent="0.7"/>
    <row r="953" ht="13.5" customHeight="1" x14ac:dyDescent="0.7"/>
    <row r="954" ht="13.5" customHeight="1" x14ac:dyDescent="0.7"/>
    <row r="955" ht="13.5" customHeight="1" x14ac:dyDescent="0.7"/>
    <row r="956" ht="13.5" customHeight="1" x14ac:dyDescent="0.7"/>
    <row r="957" ht="13.5" customHeight="1" x14ac:dyDescent="0.7"/>
    <row r="958" ht="13.5" customHeight="1" x14ac:dyDescent="0.7"/>
    <row r="959" ht="13.5" customHeight="1" x14ac:dyDescent="0.7"/>
    <row r="960" ht="13.5" customHeight="1" x14ac:dyDescent="0.7"/>
    <row r="961" ht="13.5" customHeight="1" x14ac:dyDescent="0.7"/>
    <row r="962" ht="13.5" customHeight="1" x14ac:dyDescent="0.7"/>
    <row r="963" ht="13.5" customHeight="1" x14ac:dyDescent="0.7"/>
    <row r="964" ht="13.5" customHeight="1" x14ac:dyDescent="0.7"/>
    <row r="965" ht="13.5" customHeight="1" x14ac:dyDescent="0.7"/>
    <row r="966" ht="13.5" customHeight="1" x14ac:dyDescent="0.7"/>
    <row r="967" ht="13.5" customHeight="1" x14ac:dyDescent="0.7"/>
    <row r="968" ht="13.5" customHeight="1" x14ac:dyDescent="0.7"/>
    <row r="969" ht="13.5" customHeight="1" x14ac:dyDescent="0.7"/>
    <row r="970" ht="13.5" customHeight="1" x14ac:dyDescent="0.7"/>
    <row r="971" ht="13.5" customHeight="1" x14ac:dyDescent="0.7"/>
    <row r="972" ht="13.5" customHeight="1" x14ac:dyDescent="0.7"/>
    <row r="973" ht="13.5" customHeight="1" x14ac:dyDescent="0.7"/>
    <row r="974" ht="13.5" customHeight="1" x14ac:dyDescent="0.7"/>
    <row r="975" ht="13.5" customHeight="1" x14ac:dyDescent="0.7"/>
    <row r="976" ht="13.5" customHeight="1" x14ac:dyDescent="0.7"/>
    <row r="977" ht="13.5" customHeight="1" x14ac:dyDescent="0.7"/>
    <row r="978" ht="13.5" customHeight="1" x14ac:dyDescent="0.7"/>
    <row r="979" ht="13.5" customHeight="1" x14ac:dyDescent="0.7"/>
    <row r="980" ht="13.5" customHeight="1" x14ac:dyDescent="0.7"/>
    <row r="981" ht="13.5" customHeight="1" x14ac:dyDescent="0.7"/>
    <row r="982" ht="13.5" customHeight="1" x14ac:dyDescent="0.7"/>
    <row r="983" ht="13.5" customHeight="1" x14ac:dyDescent="0.7"/>
    <row r="984" ht="13.5" customHeight="1" x14ac:dyDescent="0.7"/>
    <row r="985" ht="13.5" customHeight="1" x14ac:dyDescent="0.7"/>
    <row r="986" ht="13.5" customHeight="1" x14ac:dyDescent="0.7"/>
    <row r="987" ht="13.5" customHeight="1" x14ac:dyDescent="0.7"/>
    <row r="988" ht="13.5" customHeight="1" x14ac:dyDescent="0.7"/>
    <row r="989" ht="13.5" customHeight="1" x14ac:dyDescent="0.7"/>
    <row r="990" ht="13.5" customHeight="1" x14ac:dyDescent="0.7"/>
    <row r="991" ht="13.5" customHeight="1" x14ac:dyDescent="0.7"/>
    <row r="992" ht="13.5" customHeight="1" x14ac:dyDescent="0.7"/>
    <row r="993" ht="13.5" customHeight="1" x14ac:dyDescent="0.7"/>
    <row r="994" ht="13.5" customHeight="1" x14ac:dyDescent="0.7"/>
    <row r="995" ht="13.5" customHeight="1" x14ac:dyDescent="0.7"/>
    <row r="996" ht="13.5" customHeight="1" x14ac:dyDescent="0.7"/>
    <row r="997" ht="13.5" customHeight="1" x14ac:dyDescent="0.7"/>
    <row r="998" ht="13.5" customHeight="1" x14ac:dyDescent="0.7"/>
    <row r="999" ht="13.5" customHeight="1" x14ac:dyDescent="0.7"/>
    <row r="1000" ht="13.5" customHeight="1" x14ac:dyDescent="0.7"/>
  </sheetData>
  <mergeCells count="12">
    <mergeCell ref="A8:A9"/>
    <mergeCell ref="B3:G3"/>
    <mergeCell ref="B4:G4"/>
    <mergeCell ref="B5:G5"/>
    <mergeCell ref="B6:G6"/>
    <mergeCell ref="B7:G7"/>
    <mergeCell ref="B8:G8"/>
    <mergeCell ref="B1:G1"/>
    <mergeCell ref="B2:G2"/>
    <mergeCell ref="B10:G10"/>
    <mergeCell ref="B18:G18"/>
    <mergeCell ref="B9:G9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</vt:i4>
      </vt:variant>
    </vt:vector>
  </HeadingPairs>
  <TitlesOfParts>
    <vt:vector size="19" baseType="lpstr">
      <vt:lpstr>1. คำนิยาม</vt:lpstr>
      <vt:lpstr>2. หลักการประเมิน</vt:lpstr>
      <vt:lpstr>3. การประเมินความเสี่ยง </vt:lpstr>
      <vt:lpstr>4. การจัดลำดับความเสี่ยง</vt:lpstr>
      <vt:lpstr>5.การคัดเลือกโครงการ</vt:lpstr>
      <vt:lpstr>6.1 ตัวชี้วัดการจัดการน้ำ</vt:lpstr>
      <vt:lpstr>6.2 ตัวชี้วัดการเกษตร</vt:lpstr>
      <vt:lpstr>6.3 ตัวชี้วัดการท่องเที่ยว</vt:lpstr>
      <vt:lpstr>6.4 ตัวชี้วัดสาธารณสุข</vt:lpstr>
      <vt:lpstr>6.5 ตัวชี้วัดทรัพยากรธรรมชาติ</vt:lpstr>
      <vt:lpstr>6.6 ตัวชี้วัดการตั้งถิ่นฐาน</vt:lpstr>
      <vt:lpstr>Sheet1</vt:lpstr>
      <vt:lpstr>7.1 ติดตามผลด้านการจัดการน้ำ</vt:lpstr>
      <vt:lpstr>7.2ติดตามผลด้านการเกษตร</vt:lpstr>
      <vt:lpstr>7.3ติดตามผลด้านการท่องเที่ยว</vt:lpstr>
      <vt:lpstr>7.4ติดตามผลด้านสาธารณสุข</vt:lpstr>
      <vt:lpstr>7.5ติดตามผลด้านทรัพยากรธรรมชาติ</vt:lpstr>
      <vt:lpstr>7.6ติดตามผลด้านการตั้งถิ่นฐาน</vt:lpstr>
      <vt:lpstr>'5.การคัดเลือกโครงการ'!_Hlk157637895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Tipyanet Jongjit (6110620038)</cp:lastModifiedBy>
  <dcterms:created xsi:type="dcterms:W3CDTF">2023-03-23T08:42:29Z</dcterms:created>
  <dcterms:modified xsi:type="dcterms:W3CDTF">2024-04-08T14:10:48Z</dcterms:modified>
</cp:coreProperties>
</file>