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05 จังหวัดแม่ฮ่องสอน/03 Final Report จ.แม่ฮ่องสอน/2023-12-03 จังหวัดแม่ฮ่องสอน 2/"/>
    </mc:Choice>
  </mc:AlternateContent>
  <xr:revisionPtr revIDLastSave="0" documentId="13_ncr:1_{BBCFCFCC-8FAF-434F-8A0A-725ADEEF3F5A}" xr6:coauthVersionLast="47" xr6:coauthVersionMax="47" xr10:uidLastSave="{00000000-0000-0000-0000-000000000000}"/>
  <bookViews>
    <workbookView xWindow="140" yWindow="500" windowWidth="27660" windowHeight="1636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โครงการ กิจกรรม" sheetId="25" r:id="rId5"/>
    <sheet name="6. กำหนดตัวชี้วัด" sheetId="13" r:id="rId6"/>
    <sheet name="7.ติดตามผล" sheetId="14" r:id="rId7"/>
    <sheet name="8.ค่าน้ำหนักรายโครงการ " sheetId="26" r:id="rId8"/>
    <sheet name="8.1 ค่าน้ำหนักสาขาการจัดการน้ำ" sheetId="27" r:id="rId9"/>
    <sheet name="8.2 ค่าน้ำหนักสาขาการเกษตร" sheetId="28" r:id="rId10"/>
    <sheet name="8.3 ค่าน้ำหนักสาขาการท่องเที่ยว" sheetId="29" r:id="rId11"/>
    <sheet name="8.4 ค่าน้ำหนักสาขาสาธารณสุข" sheetId="30" r:id="rId12"/>
    <sheet name="8.5 ค่าน้ำหนักสาขาทรัพยากร" sheetId="31" r:id="rId13"/>
    <sheet name="8.6 ค่าน้ำหนักสาขาตั้งถิ่นฐาน" sheetId="3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8" i="25" l="1"/>
  <c r="Q104" i="25"/>
  <c r="Q85" i="25"/>
  <c r="Q26" i="25"/>
  <c r="I102" i="26"/>
  <c r="I101" i="26"/>
  <c r="I100" i="26"/>
  <c r="I99" i="26"/>
  <c r="I98" i="26"/>
  <c r="I97" i="26"/>
  <c r="I96" i="26"/>
  <c r="I95" i="26"/>
  <c r="I94" i="26"/>
  <c r="I93" i="26"/>
  <c r="I75" i="26"/>
  <c r="I56" i="26"/>
  <c r="I43" i="26"/>
  <c r="I42" i="26"/>
  <c r="I9" i="26"/>
  <c r="I10" i="26"/>
  <c r="Q109" i="25"/>
  <c r="Q107" i="25"/>
  <c r="Q105" i="25"/>
  <c r="Q102" i="25"/>
  <c r="Q101" i="25"/>
  <c r="Q100" i="25"/>
  <c r="J106" i="25"/>
  <c r="J103" i="25"/>
  <c r="J99" i="25"/>
  <c r="Q86" i="25"/>
  <c r="J97" i="25"/>
  <c r="J89" i="25"/>
  <c r="Q58" i="25"/>
  <c r="Q47" i="25"/>
  <c r="Q48" i="25"/>
  <c r="Q12" i="25"/>
  <c r="Q10" i="25"/>
  <c r="J10" i="25"/>
  <c r="J12" i="25"/>
  <c r="J11" i="25"/>
  <c r="B106" i="13"/>
  <c r="B84" i="13"/>
  <c r="B47" i="13"/>
  <c r="B23" i="13"/>
  <c r="B144" i="13"/>
  <c r="B67" i="13" l="1"/>
  <c r="J6" i="25" l="1"/>
  <c r="J21" i="25"/>
  <c r="J24" i="25"/>
  <c r="J27" i="25"/>
  <c r="J30" i="25"/>
  <c r="J40" i="25"/>
  <c r="J45" i="25"/>
  <c r="J54" i="25"/>
  <c r="J56" i="25"/>
  <c r="J59" i="25"/>
  <c r="J66" i="25"/>
  <c r="J72" i="25"/>
  <c r="J74" i="25"/>
  <c r="J91" i="25"/>
  <c r="J83" i="25"/>
  <c r="J87" i="25"/>
  <c r="J94" i="25"/>
  <c r="J13" i="25"/>
  <c r="Q61" i="25"/>
  <c r="Q34" i="25"/>
  <c r="Q33" i="25"/>
  <c r="C88" i="26"/>
  <c r="K84" i="25" s="1"/>
  <c r="D89" i="26"/>
  <c r="L88" i="25" s="1"/>
  <c r="C91" i="26"/>
  <c r="K96" i="25" s="1"/>
  <c r="F91" i="26"/>
  <c r="N96" i="25" s="1"/>
  <c r="G91" i="26"/>
  <c r="O96" i="25" s="1"/>
  <c r="D58" i="32"/>
  <c r="D92" i="26" s="1"/>
  <c r="L98" i="25" s="1"/>
  <c r="E58" i="32"/>
  <c r="E92" i="26" s="1"/>
  <c r="M98" i="25" s="1"/>
  <c r="F58" i="32"/>
  <c r="F92" i="26" s="1"/>
  <c r="N98" i="25" s="1"/>
  <c r="G58" i="32"/>
  <c r="G92" i="26" s="1"/>
  <c r="O98" i="25" s="1"/>
  <c r="H58" i="32"/>
  <c r="H92" i="26" s="1"/>
  <c r="P98" i="25" s="1"/>
  <c r="D57" i="32"/>
  <c r="D91" i="26" s="1"/>
  <c r="L96" i="25" s="1"/>
  <c r="E57" i="32"/>
  <c r="E91" i="26" s="1"/>
  <c r="M96" i="25" s="1"/>
  <c r="F57" i="32"/>
  <c r="G57" i="32"/>
  <c r="H57" i="32"/>
  <c r="H91" i="26" s="1"/>
  <c r="P96" i="25" s="1"/>
  <c r="D56" i="32"/>
  <c r="D90" i="26" s="1"/>
  <c r="L95" i="25" s="1"/>
  <c r="E56" i="32"/>
  <c r="E90" i="26" s="1"/>
  <c r="M95" i="25" s="1"/>
  <c r="F56" i="32"/>
  <c r="F90" i="26" s="1"/>
  <c r="N95" i="25" s="1"/>
  <c r="G56" i="32"/>
  <c r="G90" i="26" s="1"/>
  <c r="O95" i="25" s="1"/>
  <c r="H56" i="32"/>
  <c r="H90" i="26" s="1"/>
  <c r="P95" i="25" s="1"/>
  <c r="C58" i="32"/>
  <c r="C92" i="26" s="1"/>
  <c r="K98" i="25" s="1"/>
  <c r="C57" i="32"/>
  <c r="C56" i="32"/>
  <c r="C55" i="32"/>
  <c r="D55" i="32"/>
  <c r="E55" i="32"/>
  <c r="E89" i="26" s="1"/>
  <c r="M88" i="25" s="1"/>
  <c r="F55" i="32"/>
  <c r="F89" i="26" s="1"/>
  <c r="N88" i="25" s="1"/>
  <c r="G55" i="32"/>
  <c r="G89" i="26" s="1"/>
  <c r="O88" i="25" s="1"/>
  <c r="H55" i="32"/>
  <c r="H89" i="26" s="1"/>
  <c r="P88" i="25" s="1"/>
  <c r="C54" i="32"/>
  <c r="C70" i="26"/>
  <c r="K73" i="25" s="1"/>
  <c r="E71" i="26"/>
  <c r="M75" i="25" s="1"/>
  <c r="G72" i="26"/>
  <c r="O70" i="25" s="1"/>
  <c r="D73" i="26"/>
  <c r="L71" i="25" s="1"/>
  <c r="G74" i="26"/>
  <c r="O76" i="25" s="1"/>
  <c r="D48" i="31"/>
  <c r="D74" i="26" s="1"/>
  <c r="L76" i="25" s="1"/>
  <c r="E48" i="31"/>
  <c r="F48" i="31"/>
  <c r="F74" i="26" s="1"/>
  <c r="N76" i="25" s="1"/>
  <c r="G48" i="31"/>
  <c r="H48" i="31"/>
  <c r="H74" i="26" s="1"/>
  <c r="P76" i="25" s="1"/>
  <c r="D47" i="31"/>
  <c r="E47" i="31"/>
  <c r="E73" i="26" s="1"/>
  <c r="M71" i="25" s="1"/>
  <c r="F47" i="31"/>
  <c r="F73" i="26" s="1"/>
  <c r="N71" i="25" s="1"/>
  <c r="G47" i="31"/>
  <c r="G73" i="26" s="1"/>
  <c r="O71" i="25" s="1"/>
  <c r="H47" i="31"/>
  <c r="H73" i="26" s="1"/>
  <c r="P71" i="25" s="1"/>
  <c r="D46" i="31"/>
  <c r="D72" i="26" s="1"/>
  <c r="L70" i="25" s="1"/>
  <c r="E46" i="31"/>
  <c r="E72" i="26" s="1"/>
  <c r="M70" i="25" s="1"/>
  <c r="F46" i="31"/>
  <c r="F72" i="26" s="1"/>
  <c r="N70" i="25" s="1"/>
  <c r="G46" i="31"/>
  <c r="H46" i="31"/>
  <c r="H72" i="26" s="1"/>
  <c r="P70" i="25" s="1"/>
  <c r="D45" i="31"/>
  <c r="D71" i="26" s="1"/>
  <c r="L75" i="25" s="1"/>
  <c r="E45" i="31"/>
  <c r="F45" i="31"/>
  <c r="F71" i="26" s="1"/>
  <c r="N75" i="25" s="1"/>
  <c r="G45" i="31"/>
  <c r="G71" i="26" s="1"/>
  <c r="O75" i="25" s="1"/>
  <c r="H45" i="31"/>
  <c r="H71" i="26" s="1"/>
  <c r="P75" i="25" s="1"/>
  <c r="C45" i="31"/>
  <c r="C71" i="26" s="1"/>
  <c r="K75" i="25" s="1"/>
  <c r="C44" i="31"/>
  <c r="C48" i="31"/>
  <c r="C74" i="26" s="1"/>
  <c r="K76" i="25" s="1"/>
  <c r="C47" i="31"/>
  <c r="C46" i="31"/>
  <c r="C72" i="26" s="1"/>
  <c r="K70" i="25" s="1"/>
  <c r="C43" i="31"/>
  <c r="C69" i="26" s="1"/>
  <c r="K67" i="25" s="1"/>
  <c r="C54" i="26"/>
  <c r="K57" i="25" s="1"/>
  <c r="C39" i="30"/>
  <c r="C55" i="26" s="1"/>
  <c r="K60" i="25" s="1"/>
  <c r="C38" i="30"/>
  <c r="C37" i="30"/>
  <c r="C53" i="26" s="1"/>
  <c r="K55" i="25" s="1"/>
  <c r="C41" i="26"/>
  <c r="K44" i="25" s="1"/>
  <c r="D41" i="26"/>
  <c r="L44" i="25" s="1"/>
  <c r="H41" i="26"/>
  <c r="P44" i="25" s="1"/>
  <c r="D42" i="29"/>
  <c r="E42" i="29"/>
  <c r="E41" i="26" s="1"/>
  <c r="M44" i="25" s="1"/>
  <c r="F42" i="29"/>
  <c r="F41" i="26" s="1"/>
  <c r="N44" i="25" s="1"/>
  <c r="G42" i="29"/>
  <c r="G41" i="26" s="1"/>
  <c r="O44" i="25" s="1"/>
  <c r="H42" i="29"/>
  <c r="C42" i="29"/>
  <c r="C41" i="29"/>
  <c r="C40" i="26" s="1"/>
  <c r="K43" i="25" s="1"/>
  <c r="C21" i="26"/>
  <c r="K22" i="25" s="1"/>
  <c r="F26" i="26"/>
  <c r="N31" i="25" s="1"/>
  <c r="G26" i="26"/>
  <c r="O31" i="25" s="1"/>
  <c r="D56" i="28"/>
  <c r="D27" i="26" s="1"/>
  <c r="L32" i="25" s="1"/>
  <c r="E56" i="28"/>
  <c r="E27" i="26" s="1"/>
  <c r="M32" i="25" s="1"/>
  <c r="F56" i="28"/>
  <c r="F27" i="26" s="1"/>
  <c r="N32" i="25" s="1"/>
  <c r="G56" i="28"/>
  <c r="G27" i="26" s="1"/>
  <c r="O32" i="25" s="1"/>
  <c r="H56" i="28"/>
  <c r="H27" i="26" s="1"/>
  <c r="P32" i="25" s="1"/>
  <c r="D55" i="28"/>
  <c r="D26" i="26" s="1"/>
  <c r="L31" i="25" s="1"/>
  <c r="E55" i="28"/>
  <c r="E26" i="26" s="1"/>
  <c r="M31" i="25" s="1"/>
  <c r="F55" i="28"/>
  <c r="G55" i="28"/>
  <c r="H55" i="28"/>
  <c r="H26" i="26" s="1"/>
  <c r="P31" i="25" s="1"/>
  <c r="C56" i="28"/>
  <c r="C27" i="26" s="1"/>
  <c r="K32" i="25" s="1"/>
  <c r="C55" i="28"/>
  <c r="C51" i="28"/>
  <c r="D50" i="28"/>
  <c r="D21" i="26" s="1"/>
  <c r="L22" i="25" s="1"/>
  <c r="C50" i="28"/>
  <c r="D35" i="27"/>
  <c r="D5" i="26" s="1"/>
  <c r="L7" i="25" s="1"/>
  <c r="C38" i="27"/>
  <c r="C8" i="26" s="1"/>
  <c r="K14" i="25" s="1"/>
  <c r="C36" i="27"/>
  <c r="C6" i="26" s="1"/>
  <c r="K8" i="25" s="1"/>
  <c r="C35" i="27"/>
  <c r="C5" i="26" s="1"/>
  <c r="K7" i="25" s="1"/>
  <c r="I30" i="28"/>
  <c r="I31" i="28"/>
  <c r="I32" i="28"/>
  <c r="I33" i="28"/>
  <c r="I35" i="28"/>
  <c r="I36" i="28"/>
  <c r="I37" i="28"/>
  <c r="I38" i="28"/>
  <c r="I26" i="27"/>
  <c r="I27" i="27"/>
  <c r="I22" i="27"/>
  <c r="I23" i="27"/>
  <c r="I18" i="27"/>
  <c r="I19" i="27"/>
  <c r="I42" i="32"/>
  <c r="I37" i="32"/>
  <c r="I32" i="32"/>
  <c r="I27" i="32"/>
  <c r="I7" i="32"/>
  <c r="I4" i="31"/>
  <c r="I25" i="31"/>
  <c r="I26" i="31"/>
  <c r="I27" i="31"/>
  <c r="I21" i="31"/>
  <c r="I22" i="31"/>
  <c r="I23" i="31"/>
  <c r="I17" i="31"/>
  <c r="I18" i="31"/>
  <c r="I19" i="31"/>
  <c r="I13" i="31"/>
  <c r="I14" i="31"/>
  <c r="I15" i="31"/>
  <c r="I9" i="31"/>
  <c r="I10" i="31"/>
  <c r="I11" i="31"/>
  <c r="I5" i="31"/>
  <c r="I6" i="31"/>
  <c r="I7" i="31"/>
  <c r="H54" i="32"/>
  <c r="H88" i="26" s="1"/>
  <c r="P84" i="25" s="1"/>
  <c r="G54" i="32"/>
  <c r="G88" i="26" s="1"/>
  <c r="O84" i="25" s="1"/>
  <c r="F54" i="32"/>
  <c r="F88" i="26" s="1"/>
  <c r="N84" i="25" s="1"/>
  <c r="E54" i="32"/>
  <c r="E88" i="26" s="1"/>
  <c r="M84" i="25" s="1"/>
  <c r="D54" i="32"/>
  <c r="D88" i="26" s="1"/>
  <c r="L84" i="25" s="1"/>
  <c r="H53" i="32"/>
  <c r="H87" i="26" s="1"/>
  <c r="P93" i="25" s="1"/>
  <c r="G53" i="32"/>
  <c r="G87" i="26" s="1"/>
  <c r="O93" i="25" s="1"/>
  <c r="F53" i="32"/>
  <c r="F87" i="26" s="1"/>
  <c r="N93" i="25" s="1"/>
  <c r="E53" i="32"/>
  <c r="E87" i="26" s="1"/>
  <c r="M93" i="25" s="1"/>
  <c r="D53" i="32"/>
  <c r="D87" i="26" s="1"/>
  <c r="L93" i="25" s="1"/>
  <c r="C53" i="32"/>
  <c r="C87" i="26" s="1"/>
  <c r="K93" i="25" s="1"/>
  <c r="H52" i="32"/>
  <c r="H86" i="26" s="1"/>
  <c r="P92" i="25" s="1"/>
  <c r="G52" i="32"/>
  <c r="G86" i="26" s="1"/>
  <c r="O92" i="25" s="1"/>
  <c r="F52" i="32"/>
  <c r="F86" i="26" s="1"/>
  <c r="N92" i="25" s="1"/>
  <c r="E52" i="32"/>
  <c r="E86" i="26" s="1"/>
  <c r="M92" i="25" s="1"/>
  <c r="D52" i="32"/>
  <c r="D86" i="26" s="1"/>
  <c r="L92" i="25" s="1"/>
  <c r="C52" i="32"/>
  <c r="C86" i="26" s="1"/>
  <c r="K92" i="25" s="1"/>
  <c r="H51" i="32"/>
  <c r="H85" i="26" s="1"/>
  <c r="P90" i="25" s="1"/>
  <c r="G51" i="32"/>
  <c r="G85" i="26" s="1"/>
  <c r="O90" i="25" s="1"/>
  <c r="F51" i="32"/>
  <c r="F85" i="26" s="1"/>
  <c r="N90" i="25" s="1"/>
  <c r="E51" i="32"/>
  <c r="E85" i="26" s="1"/>
  <c r="M90" i="25" s="1"/>
  <c r="D51" i="32"/>
  <c r="D85" i="26" s="1"/>
  <c r="L90" i="25" s="1"/>
  <c r="C51" i="32"/>
  <c r="C85" i="26" s="1"/>
  <c r="K90" i="25" s="1"/>
  <c r="I47" i="32"/>
  <c r="I46" i="32"/>
  <c r="I45" i="32"/>
  <c r="I44" i="32"/>
  <c r="I43" i="32"/>
  <c r="I41" i="32"/>
  <c r="I40" i="32"/>
  <c r="I39" i="32"/>
  <c r="I38" i="32"/>
  <c r="I36" i="32"/>
  <c r="I35" i="32"/>
  <c r="I34" i="32"/>
  <c r="J34" i="32" s="1"/>
  <c r="I33" i="32"/>
  <c r="I31" i="32"/>
  <c r="I30" i="32"/>
  <c r="I29" i="32"/>
  <c r="I28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J14" i="32" s="1"/>
  <c r="I13" i="32"/>
  <c r="I12" i="32"/>
  <c r="I11" i="32"/>
  <c r="I10" i="32"/>
  <c r="I9" i="32"/>
  <c r="I8" i="32"/>
  <c r="I6" i="32"/>
  <c r="I5" i="32"/>
  <c r="I4" i="32"/>
  <c r="H44" i="31"/>
  <c r="H70" i="26" s="1"/>
  <c r="P73" i="25" s="1"/>
  <c r="G44" i="31"/>
  <c r="G70" i="26" s="1"/>
  <c r="O73" i="25" s="1"/>
  <c r="F44" i="31"/>
  <c r="F70" i="26" s="1"/>
  <c r="N73" i="25" s="1"/>
  <c r="E44" i="31"/>
  <c r="E70" i="26" s="1"/>
  <c r="M73" i="25" s="1"/>
  <c r="D44" i="31"/>
  <c r="D70" i="26" s="1"/>
  <c r="L73" i="25" s="1"/>
  <c r="H43" i="31"/>
  <c r="H69" i="26" s="1"/>
  <c r="P67" i="25" s="1"/>
  <c r="G43" i="31"/>
  <c r="G69" i="26" s="1"/>
  <c r="O67" i="25" s="1"/>
  <c r="F43" i="31"/>
  <c r="F69" i="26" s="1"/>
  <c r="N67" i="25" s="1"/>
  <c r="E43" i="31"/>
  <c r="E69" i="26" s="1"/>
  <c r="M67" i="25" s="1"/>
  <c r="D43" i="31"/>
  <c r="D69" i="26" s="1"/>
  <c r="L67" i="25" s="1"/>
  <c r="I39" i="31"/>
  <c r="I38" i="31"/>
  <c r="I37" i="31"/>
  <c r="I36" i="31"/>
  <c r="I35" i="31"/>
  <c r="I34" i="31"/>
  <c r="I33" i="31"/>
  <c r="I32" i="31"/>
  <c r="I31" i="31"/>
  <c r="I30" i="31"/>
  <c r="I29" i="31"/>
  <c r="I28" i="31"/>
  <c r="I24" i="31"/>
  <c r="I20" i="31"/>
  <c r="I16" i="31"/>
  <c r="I12" i="31"/>
  <c r="I8" i="31"/>
  <c r="J8" i="31" s="1"/>
  <c r="H39" i="30"/>
  <c r="H55" i="26" s="1"/>
  <c r="P60" i="25" s="1"/>
  <c r="G39" i="30"/>
  <c r="G55" i="26" s="1"/>
  <c r="O60" i="25" s="1"/>
  <c r="F39" i="30"/>
  <c r="F55" i="26" s="1"/>
  <c r="N60" i="25" s="1"/>
  <c r="E39" i="30"/>
  <c r="E55" i="26" s="1"/>
  <c r="M60" i="25" s="1"/>
  <c r="D39" i="30"/>
  <c r="D55" i="26" s="1"/>
  <c r="L60" i="25" s="1"/>
  <c r="H38" i="30"/>
  <c r="H54" i="26" s="1"/>
  <c r="P57" i="25" s="1"/>
  <c r="G38" i="30"/>
  <c r="G54" i="26" s="1"/>
  <c r="O57" i="25" s="1"/>
  <c r="F38" i="30"/>
  <c r="F54" i="26" s="1"/>
  <c r="N57" i="25" s="1"/>
  <c r="E38" i="30"/>
  <c r="E54" i="26" s="1"/>
  <c r="M57" i="25" s="1"/>
  <c r="D38" i="30"/>
  <c r="D54" i="26" s="1"/>
  <c r="L57" i="25" s="1"/>
  <c r="H37" i="30"/>
  <c r="H53" i="26" s="1"/>
  <c r="P55" i="25" s="1"/>
  <c r="G37" i="30"/>
  <c r="G53" i="26" s="1"/>
  <c r="O55" i="25" s="1"/>
  <c r="F37" i="30"/>
  <c r="F53" i="26" s="1"/>
  <c r="N55" i="25" s="1"/>
  <c r="E37" i="30"/>
  <c r="E53" i="26" s="1"/>
  <c r="M55" i="25" s="1"/>
  <c r="D37" i="30"/>
  <c r="D53" i="26" s="1"/>
  <c r="L55" i="25" s="1"/>
  <c r="I33" i="30"/>
  <c r="I32" i="30"/>
  <c r="I31" i="30"/>
  <c r="I30" i="30"/>
  <c r="I29" i="30"/>
  <c r="I28" i="30"/>
  <c r="I27" i="30"/>
  <c r="I26" i="30"/>
  <c r="I25" i="30"/>
  <c r="I24" i="30"/>
  <c r="I23" i="30"/>
  <c r="I22" i="30"/>
  <c r="J22" i="30" s="1"/>
  <c r="I21" i="30"/>
  <c r="I20" i="30"/>
  <c r="I19" i="30"/>
  <c r="I18" i="30"/>
  <c r="I17" i="30"/>
  <c r="I16" i="30"/>
  <c r="I15" i="30"/>
  <c r="I14" i="30"/>
  <c r="J14" i="30" s="1"/>
  <c r="I13" i="30"/>
  <c r="I12" i="30"/>
  <c r="I11" i="30"/>
  <c r="I10" i="30"/>
  <c r="I9" i="30"/>
  <c r="I8" i="30"/>
  <c r="I7" i="30"/>
  <c r="I6" i="30"/>
  <c r="J6" i="30" s="1"/>
  <c r="I5" i="30"/>
  <c r="I4" i="30"/>
  <c r="H41" i="29"/>
  <c r="H40" i="26" s="1"/>
  <c r="P43" i="25" s="1"/>
  <c r="G41" i="29"/>
  <c r="G40" i="26" s="1"/>
  <c r="O43" i="25" s="1"/>
  <c r="F41" i="29"/>
  <c r="F40" i="26" s="1"/>
  <c r="N43" i="25" s="1"/>
  <c r="E41" i="29"/>
  <c r="E40" i="26" s="1"/>
  <c r="M43" i="25" s="1"/>
  <c r="D41" i="29"/>
  <c r="D40" i="26" s="1"/>
  <c r="L43" i="25" s="1"/>
  <c r="H40" i="29"/>
  <c r="H39" i="26" s="1"/>
  <c r="P42" i="25" s="1"/>
  <c r="G40" i="29"/>
  <c r="G39" i="26" s="1"/>
  <c r="O42" i="25" s="1"/>
  <c r="F40" i="29"/>
  <c r="F39" i="26" s="1"/>
  <c r="N42" i="25" s="1"/>
  <c r="E40" i="29"/>
  <c r="E39" i="26" s="1"/>
  <c r="M42" i="25" s="1"/>
  <c r="D40" i="29"/>
  <c r="D39" i="26" s="1"/>
  <c r="L42" i="25" s="1"/>
  <c r="C40" i="29"/>
  <c r="H39" i="29"/>
  <c r="H38" i="26" s="1"/>
  <c r="P46" i="25" s="1"/>
  <c r="G39" i="29"/>
  <c r="G38" i="26" s="1"/>
  <c r="O46" i="25" s="1"/>
  <c r="F39" i="29"/>
  <c r="F38" i="26" s="1"/>
  <c r="N46" i="25" s="1"/>
  <c r="E39" i="29"/>
  <c r="E38" i="26" s="1"/>
  <c r="M46" i="25" s="1"/>
  <c r="D39" i="29"/>
  <c r="D38" i="26" s="1"/>
  <c r="L46" i="25" s="1"/>
  <c r="C39" i="29"/>
  <c r="H38" i="29"/>
  <c r="H37" i="26" s="1"/>
  <c r="P41" i="25" s="1"/>
  <c r="G38" i="29"/>
  <c r="G37" i="26" s="1"/>
  <c r="O41" i="25" s="1"/>
  <c r="F38" i="29"/>
  <c r="F37" i="26" s="1"/>
  <c r="N41" i="25" s="1"/>
  <c r="E38" i="29"/>
  <c r="E37" i="26" s="1"/>
  <c r="M41" i="25" s="1"/>
  <c r="D38" i="29"/>
  <c r="D37" i="26" s="1"/>
  <c r="L41" i="25" s="1"/>
  <c r="C38" i="29"/>
  <c r="C37" i="26" s="1"/>
  <c r="K41" i="25" s="1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4" i="29"/>
  <c r="H54" i="28"/>
  <c r="H25" i="26" s="1"/>
  <c r="P29" i="25" s="1"/>
  <c r="G54" i="28"/>
  <c r="G25" i="26" s="1"/>
  <c r="O29" i="25" s="1"/>
  <c r="F54" i="28"/>
  <c r="F25" i="26" s="1"/>
  <c r="N29" i="25" s="1"/>
  <c r="E54" i="28"/>
  <c r="E25" i="26" s="1"/>
  <c r="M29" i="25" s="1"/>
  <c r="D54" i="28"/>
  <c r="C54" i="28"/>
  <c r="C25" i="26" s="1"/>
  <c r="K29" i="25" s="1"/>
  <c r="H53" i="28"/>
  <c r="H24" i="26" s="1"/>
  <c r="P28" i="25" s="1"/>
  <c r="G53" i="28"/>
  <c r="G24" i="26" s="1"/>
  <c r="O28" i="25" s="1"/>
  <c r="F53" i="28"/>
  <c r="F24" i="26" s="1"/>
  <c r="N28" i="25" s="1"/>
  <c r="E53" i="28"/>
  <c r="E24" i="26" s="1"/>
  <c r="M28" i="25" s="1"/>
  <c r="D53" i="28"/>
  <c r="D24" i="26" s="1"/>
  <c r="L28" i="25" s="1"/>
  <c r="C53" i="28"/>
  <c r="C24" i="26" s="1"/>
  <c r="K28" i="25" s="1"/>
  <c r="H52" i="28"/>
  <c r="H23" i="26" s="1"/>
  <c r="P25" i="25" s="1"/>
  <c r="G52" i="28"/>
  <c r="G23" i="26" s="1"/>
  <c r="O25" i="25" s="1"/>
  <c r="F52" i="28"/>
  <c r="F23" i="26" s="1"/>
  <c r="N25" i="25" s="1"/>
  <c r="E52" i="28"/>
  <c r="E23" i="26" s="1"/>
  <c r="M25" i="25" s="1"/>
  <c r="D52" i="28"/>
  <c r="D23" i="26" s="1"/>
  <c r="L25" i="25" s="1"/>
  <c r="C52" i="28"/>
  <c r="C23" i="26" s="1"/>
  <c r="K25" i="25" s="1"/>
  <c r="H51" i="28"/>
  <c r="H22" i="26" s="1"/>
  <c r="P23" i="25" s="1"/>
  <c r="G51" i="28"/>
  <c r="G22" i="26" s="1"/>
  <c r="O23" i="25" s="1"/>
  <c r="F51" i="28"/>
  <c r="F22" i="26" s="1"/>
  <c r="N23" i="25" s="1"/>
  <c r="E51" i="28"/>
  <c r="E22" i="26" s="1"/>
  <c r="M23" i="25" s="1"/>
  <c r="D51" i="28"/>
  <c r="D22" i="26" s="1"/>
  <c r="L23" i="25" s="1"/>
  <c r="H50" i="28"/>
  <c r="H21" i="26" s="1"/>
  <c r="P22" i="25" s="1"/>
  <c r="G50" i="28"/>
  <c r="G21" i="26" s="1"/>
  <c r="O22" i="25" s="1"/>
  <c r="F50" i="28"/>
  <c r="F21" i="26" s="1"/>
  <c r="N22" i="25" s="1"/>
  <c r="E50" i="28"/>
  <c r="E21" i="26" s="1"/>
  <c r="M22" i="25" s="1"/>
  <c r="I46" i="28"/>
  <c r="I45" i="28"/>
  <c r="I44" i="28"/>
  <c r="I43" i="28"/>
  <c r="I42" i="28"/>
  <c r="I41" i="28"/>
  <c r="I40" i="28"/>
  <c r="I39" i="28"/>
  <c r="I34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J9" i="28" s="1"/>
  <c r="I8" i="28"/>
  <c r="I7" i="28"/>
  <c r="I6" i="28"/>
  <c r="I5" i="28"/>
  <c r="I4" i="28"/>
  <c r="H38" i="27"/>
  <c r="H8" i="26" s="1"/>
  <c r="P14" i="25" s="1"/>
  <c r="G38" i="27"/>
  <c r="G8" i="26" s="1"/>
  <c r="O14" i="25" s="1"/>
  <c r="F38" i="27"/>
  <c r="F8" i="26" s="1"/>
  <c r="N14" i="25" s="1"/>
  <c r="E38" i="27"/>
  <c r="E8" i="26" s="1"/>
  <c r="M14" i="25" s="1"/>
  <c r="D38" i="27"/>
  <c r="D8" i="26" s="1"/>
  <c r="L14" i="25" s="1"/>
  <c r="H37" i="27"/>
  <c r="H7" i="26" s="1"/>
  <c r="P9" i="25" s="1"/>
  <c r="G37" i="27"/>
  <c r="G7" i="26" s="1"/>
  <c r="O9" i="25" s="1"/>
  <c r="F37" i="27"/>
  <c r="F7" i="26" s="1"/>
  <c r="N9" i="25" s="1"/>
  <c r="E37" i="27"/>
  <c r="E7" i="26" s="1"/>
  <c r="M9" i="25" s="1"/>
  <c r="D37" i="27"/>
  <c r="D7" i="26" s="1"/>
  <c r="L9" i="25" s="1"/>
  <c r="C37" i="27"/>
  <c r="C7" i="26" s="1"/>
  <c r="K9" i="25" s="1"/>
  <c r="H36" i="27"/>
  <c r="H6" i="26" s="1"/>
  <c r="P8" i="25" s="1"/>
  <c r="G36" i="27"/>
  <c r="G6" i="26" s="1"/>
  <c r="O8" i="25" s="1"/>
  <c r="F36" i="27"/>
  <c r="F6" i="26" s="1"/>
  <c r="N8" i="25" s="1"/>
  <c r="E36" i="27"/>
  <c r="E6" i="26" s="1"/>
  <c r="M8" i="25" s="1"/>
  <c r="D36" i="27"/>
  <c r="D6" i="26" s="1"/>
  <c r="L8" i="25" s="1"/>
  <c r="H35" i="27"/>
  <c r="H5" i="26" s="1"/>
  <c r="P7" i="25" s="1"/>
  <c r="G35" i="27"/>
  <c r="G5" i="26" s="1"/>
  <c r="O7" i="25" s="1"/>
  <c r="F35" i="27"/>
  <c r="F5" i="26" s="1"/>
  <c r="N7" i="25" s="1"/>
  <c r="E35" i="27"/>
  <c r="E5" i="26" s="1"/>
  <c r="M7" i="25" s="1"/>
  <c r="I31" i="27"/>
  <c r="I30" i="27"/>
  <c r="I29" i="27"/>
  <c r="I28" i="27"/>
  <c r="I25" i="27"/>
  <c r="I24" i="27"/>
  <c r="J24" i="27" s="1"/>
  <c r="I21" i="27"/>
  <c r="I20" i="27"/>
  <c r="I17" i="27"/>
  <c r="I16" i="27"/>
  <c r="I15" i="27"/>
  <c r="I14" i="27"/>
  <c r="I13" i="27"/>
  <c r="I12" i="27"/>
  <c r="J12" i="27" s="1"/>
  <c r="I11" i="27"/>
  <c r="I10" i="27"/>
  <c r="J10" i="27" s="1"/>
  <c r="I9" i="27"/>
  <c r="I8" i="27"/>
  <c r="I7" i="27"/>
  <c r="I6" i="27"/>
  <c r="J6" i="27" s="1"/>
  <c r="I5" i="27"/>
  <c r="I4" i="27"/>
  <c r="J4" i="27" s="1"/>
  <c r="J29" i="28" l="1"/>
  <c r="J8" i="30"/>
  <c r="J12" i="31"/>
  <c r="J4" i="28"/>
  <c r="J14" i="28"/>
  <c r="I39" i="29"/>
  <c r="I38" i="26" s="1"/>
  <c r="J16" i="31"/>
  <c r="J19" i="32"/>
  <c r="J29" i="32"/>
  <c r="J20" i="31"/>
  <c r="J4" i="32"/>
  <c r="I42" i="29"/>
  <c r="I41" i="26" s="1"/>
  <c r="I57" i="32"/>
  <c r="I91" i="26" s="1"/>
  <c r="J24" i="32"/>
  <c r="I46" i="31"/>
  <c r="I72" i="26" s="1"/>
  <c r="J28" i="27"/>
  <c r="D25" i="26"/>
  <c r="L29" i="25" s="1"/>
  <c r="I54" i="28"/>
  <c r="I25" i="26" s="1"/>
  <c r="J31" i="29"/>
  <c r="I40" i="29"/>
  <c r="I39" i="26" s="1"/>
  <c r="C39" i="26"/>
  <c r="K42" i="25" s="1"/>
  <c r="Q42" i="25" s="1"/>
  <c r="I53" i="28"/>
  <c r="I24" i="26" s="1"/>
  <c r="I56" i="32"/>
  <c r="I90" i="26" s="1"/>
  <c r="C90" i="26"/>
  <c r="K95" i="25" s="1"/>
  <c r="Q95" i="25" s="1"/>
  <c r="J8" i="27"/>
  <c r="J16" i="27"/>
  <c r="I52" i="28"/>
  <c r="I23" i="26" s="1"/>
  <c r="I41" i="29"/>
  <c r="I40" i="26" s="1"/>
  <c r="I45" i="31"/>
  <c r="I71" i="26" s="1"/>
  <c r="I54" i="32"/>
  <c r="I88" i="26" s="1"/>
  <c r="I52" i="32"/>
  <c r="I86" i="26" s="1"/>
  <c r="J24" i="28"/>
  <c r="J4" i="30"/>
  <c r="J34" i="28"/>
  <c r="I51" i="28"/>
  <c r="I22" i="26" s="1"/>
  <c r="J18" i="30"/>
  <c r="J24" i="31"/>
  <c r="C26" i="26"/>
  <c r="K31" i="25" s="1"/>
  <c r="Q31" i="25" s="1"/>
  <c r="I55" i="28"/>
  <c r="I26" i="26" s="1"/>
  <c r="E74" i="26"/>
  <c r="M76" i="25" s="1"/>
  <c r="Q76" i="25" s="1"/>
  <c r="I48" i="31"/>
  <c r="I74" i="26" s="1"/>
  <c r="J20" i="27"/>
  <c r="I56" i="28"/>
  <c r="I27" i="26" s="1"/>
  <c r="J4" i="31"/>
  <c r="J19" i="28"/>
  <c r="J43" i="28"/>
  <c r="I44" i="31"/>
  <c r="I70" i="26" s="1"/>
  <c r="I53" i="32"/>
  <c r="I87" i="26" s="1"/>
  <c r="C22" i="26"/>
  <c r="K23" i="25" s="1"/>
  <c r="C73" i="26"/>
  <c r="K71" i="25" s="1"/>
  <c r="Q71" i="25" s="1"/>
  <c r="I47" i="31"/>
  <c r="I73" i="26" s="1"/>
  <c r="J9" i="32"/>
  <c r="C38" i="26"/>
  <c r="K46" i="25" s="1"/>
  <c r="Q46" i="25" s="1"/>
  <c r="I55" i="32"/>
  <c r="I89" i="26" s="1"/>
  <c r="C89" i="26"/>
  <c r="K88" i="25" s="1"/>
  <c r="Q88" i="25" s="1"/>
  <c r="J39" i="32"/>
  <c r="I58" i="32"/>
  <c r="I92" i="26" s="1"/>
  <c r="Q25" i="25"/>
  <c r="Q44" i="25"/>
  <c r="Q41" i="25"/>
  <c r="Q22" i="25"/>
  <c r="Q90" i="25"/>
  <c r="Q14" i="25"/>
  <c r="Q29" i="25"/>
  <c r="Q55" i="25"/>
  <c r="Q75" i="25"/>
  <c r="Q67" i="25"/>
  <c r="Q98" i="25"/>
  <c r="Q96" i="25"/>
  <c r="Q84" i="25"/>
  <c r="Q23" i="25"/>
  <c r="Q60" i="25"/>
  <c r="Q93" i="25"/>
  <c r="Q9" i="25"/>
  <c r="Q57" i="25"/>
  <c r="Q92" i="25"/>
  <c r="Q43" i="25"/>
  <c r="Q8" i="25"/>
  <c r="Q7" i="25"/>
  <c r="Q32" i="25"/>
  <c r="Q28" i="25"/>
  <c r="Q70" i="25"/>
  <c r="Q73" i="25"/>
  <c r="J7" i="29"/>
  <c r="I38" i="29"/>
  <c r="I37" i="26" s="1"/>
  <c r="J13" i="29"/>
  <c r="J16" i="29"/>
  <c r="J23" i="29"/>
  <c r="J10" i="29"/>
  <c r="J4" i="29"/>
  <c r="J19" i="29"/>
  <c r="J27" i="29"/>
  <c r="I50" i="28"/>
  <c r="I21" i="26" s="1"/>
  <c r="J39" i="28"/>
  <c r="I38" i="27"/>
  <c r="I8" i="26" s="1"/>
  <c r="I37" i="27"/>
  <c r="I7" i="26" s="1"/>
  <c r="I36" i="27"/>
  <c r="I6" i="26" s="1"/>
  <c r="I35" i="27"/>
  <c r="I5" i="26" s="1"/>
  <c r="J44" i="32"/>
  <c r="I51" i="32"/>
  <c r="I85" i="26" s="1"/>
  <c r="I43" i="31"/>
  <c r="I69" i="26" s="1"/>
  <c r="J32" i="31"/>
  <c r="J28" i="31"/>
  <c r="J36" i="31"/>
  <c r="I39" i="30"/>
  <c r="I55" i="26" s="1"/>
  <c r="I37" i="30"/>
  <c r="I53" i="26" s="1"/>
  <c r="J30" i="30"/>
  <c r="J10" i="30"/>
  <c r="J26" i="30"/>
  <c r="I38" i="30"/>
  <c r="I54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</author>
  </authors>
  <commentList>
    <comment ref="C41" authorId="0" shapeId="0" xr:uid="{ED31CA32-3A3D-BB48-BA8B-EB402BF9E603}">
      <text>
        <r>
          <rPr>
            <b/>
            <sz val="10"/>
            <color rgb="FF000000"/>
            <rFont val="Tahoma"/>
            <family val="2"/>
          </rPr>
          <t>RK: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บริการ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</author>
  </authors>
  <commentList>
    <comment ref="C55" authorId="0" shapeId="0" xr:uid="{DE6F97E9-9F82-2E44-89C4-A43B90A1A442}">
      <text>
        <r>
          <rPr>
            <b/>
            <sz val="10"/>
            <color rgb="FF000000"/>
            <rFont val="Tahoma"/>
            <family val="2"/>
          </rPr>
          <t>RK: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บริการ</t>
        </r>
      </text>
    </comment>
  </commentList>
</comments>
</file>

<file path=xl/sharedStrings.xml><?xml version="1.0" encoding="utf-8"?>
<sst xmlns="http://schemas.openxmlformats.org/spreadsheetml/2006/main" count="2245" uniqueCount="685">
  <si>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</si>
  <si>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</si>
  <si>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</si>
  <si>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</si>
  <si>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</si>
  <si>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</si>
  <si>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</si>
  <si>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</si>
  <si>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</si>
  <si>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</si>
  <si>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</si>
  <si>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</si>
  <si>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</si>
  <si>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</si>
  <si>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</si>
  <si>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</si>
  <si>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</si>
  <si>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</si>
  <si>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</si>
  <si>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</si>
  <si>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</si>
  <si>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</si>
  <si>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</si>
  <si>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</si>
  <si>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</si>
  <si>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</si>
  <si>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</si>
  <si>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</si>
  <si>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</si>
  <si>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</si>
  <si>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</si>
  <si>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</si>
  <si>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</si>
  <si>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</si>
  <si>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</si>
  <si>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</si>
  <si>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</si>
  <si>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</si>
  <si>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</si>
  <si>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</si>
  <si>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</si>
  <si>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</si>
  <si>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</si>
  <si>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</si>
  <si>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</si>
  <si>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</si>
  <si>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</si>
  <si>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</si>
  <si>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</si>
  <si>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</si>
  <si>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</si>
  <si>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</si>
  <si>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</si>
  <si>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</si>
  <si>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</si>
  <si>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</si>
  <si>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</si>
  <si>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</si>
  <si>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</si>
  <si>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</si>
  <si>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</si>
  <si>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</si>
  <si>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</si>
  <si>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</si>
  <si>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</si>
  <si>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</si>
  <si>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</si>
  <si>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</si>
  <si>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</si>
  <si>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</si>
  <si>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</si>
  <si>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</si>
  <si>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</si>
  <si>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</si>
  <si>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</si>
  <si>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</si>
  <si>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</si>
  <si>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</si>
  <si>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</si>
  <si>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</si>
  <si>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</si>
  <si>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</si>
  <si>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</si>
  <si>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</si>
  <si>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 xml:space="preserve">การขนส่งทางบกหยุดชะงัก </t>
  </si>
  <si>
    <t xml:space="preserve">เกิดการระบาดของแมลง </t>
  </si>
  <si>
    <t xml:space="preserve">ผลผลิตลดลง </t>
  </si>
  <si>
    <t>เกิดโรคในสัตว์มากขึ้น</t>
  </si>
  <si>
    <t>ความเสียหายต่อสิ่งอํานวยความสะดวกในการท่องเที่ยว</t>
  </si>
  <si>
    <t xml:space="preserve">ระบบขนส่งหยุดชะงัก </t>
  </si>
  <si>
    <t xml:space="preserve">โรคทางเดินหายใจ/โรคหัวใจและหลอด เลือด/ฮีทสโตรก/การเสียชีวิต </t>
  </si>
  <si>
    <t xml:space="preserve">สภาวะเครียดจากปัญหามลพิษทางอากาศ </t>
  </si>
  <si>
    <t xml:space="preserve">โรคระบาดและการแพร่จากสัตว์ป่าสู่ปศุสัตว์หรือมนุษย์ </t>
  </si>
  <si>
    <t xml:space="preserve">การหยุดชะงักของบริการสาธารณะ </t>
  </si>
  <si>
    <t xml:space="preserve">สาธารณูปโภคเสียหาย </t>
  </si>
  <si>
    <t>หน่วยงาน</t>
  </si>
  <si>
    <t>เบอร์โทร</t>
  </si>
  <si>
    <t>ความเจ็บป่วย/บาดเจ็บ/เสียชีวิต</t>
  </si>
  <si>
    <t>สาขา:</t>
  </si>
  <si>
    <t>ชื่อโครงการ</t>
  </si>
  <si>
    <t>✓</t>
  </si>
  <si>
    <t>คะแนนเฉลี่ยรวม</t>
  </si>
  <si>
    <t>กำแพงเพชร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</si>
  <si>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</si>
  <si>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</si>
  <si>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</si>
  <si>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</si>
  <si>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</si>
  <si>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โครงการที่ 6</t>
  </si>
  <si>
    <t>โครงการที่ 7</t>
  </si>
  <si>
    <t>โครงการที่ 8</t>
  </si>
  <si>
    <t>กรมพัฒนาที่ดิน</t>
  </si>
  <si>
    <t>กรมป้องกันและบรรเทาสาธารณภัย</t>
  </si>
  <si>
    <t>สาขาการจัดการทรัพยากรน้ำ</t>
  </si>
  <si>
    <t>สาขาการเกษตรและความมั่นคงทางอาหาร</t>
  </si>
  <si>
    <t>สาขาการท่องเที่ยว</t>
  </si>
  <si>
    <t>สาขาสาธารณสุข</t>
  </si>
  <si>
    <t>สาขาการจัดการทรัพยากรธรรมชาติ</t>
  </si>
  <si>
    <t>สาขาการตั้งถิ่นฐานและความมั่งคงของมนุษย์</t>
  </si>
  <si>
    <t>การหยุดชะงักของกิจกรรมการท่องเที่ยว</t>
  </si>
  <si>
    <t>สาขาการตั้งถิ่นฐานและความมั่นคงของมนุษย์</t>
  </si>
  <si>
    <t>สาขาการจัดการน้ำ</t>
  </si>
  <si>
    <t>คุณภาพน้ำลดลงจากการปนเปื้อนที่เพิ่มขึ้น</t>
  </si>
  <si>
    <t>คุณภาพน้ำที่นำมาผลิตน้ำประปาลดลง</t>
  </si>
  <si>
    <t>น้ำบริโภคไม่เพียงพอ/เกษตรขาดน้ำ/ปศุสัตว์ขาดน้ำ</t>
  </si>
  <si>
    <t>การลดลงของปริมาณน้ำที่ใช้การได้/น้ำต้นทุน (ตาน้ำลดลง)</t>
  </si>
  <si>
    <t>ผลวิเคราะห์คุณภาพน้ำ จากงานการวิเคราะห์คุณภาพน้ำ</t>
  </si>
  <si>
    <t>assawinpapwa.co.th</t>
  </si>
  <si>
    <t>095-67609013</t>
  </si>
  <si>
    <t>การเจริญเติบโตไม่สมบูรณ์/ผลผลิตไม่ได้คุณภาพ</t>
  </si>
  <si>
    <t>ฤดูกาลผลิตเปลี่ยนแปลง</t>
  </si>
  <si>
    <t>แหล่งอาหารลดลง</t>
  </si>
  <si>
    <t>ชะล้างพังทลายหน้าดิน</t>
  </si>
  <si>
    <t>ขาดแคลนแหล่งน้ำ</t>
  </si>
  <si>
    <t>ปริมาณน้ำเพื่อการเกษตรลดลง</t>
  </si>
  <si>
    <t>การรับรองมาตรฐานด้านพืชและด้านสัตว์</t>
  </si>
  <si>
    <t>กรมวิชาการเกษตร / กรมปศุสัตว์ / กรมพัฒนาที่ดิน / กรมประมง / สำนักงานการปฏิรูปที่ดินเพื่อเกษตรกรรม</t>
  </si>
  <si>
    <t>ประกาศสาธารณภัย</t>
  </si>
  <si>
    <t>สำนักงานป้องกันและบรรเทาสาธารณภัย</t>
  </si>
  <si>
    <t>ข้อมูลการชะล้างพังทลายของดิน</t>
  </si>
  <si>
    <t>สถิติการจัดการน้ำ</t>
  </si>
  <si>
    <t>กรมชลประทาน / องค์การบริหารส่วนจังหวัด (อบจ.)</t>
  </si>
  <si>
    <t>จำนวนนักท่องเที่ยวน้อยลง</t>
  </si>
  <si>
    <t>สถานการณ์โควิด-19 ความนิยมเที่ยวชมกะเหรี่ยงคอยาวลดลง</t>
  </si>
  <si>
    <t>น้ำป่า ดินถล่ม โคลนสไลด์ ถนนทรุด</t>
  </si>
  <si>
    <t>สำนักงานการท่องเที่ยวและกีฬาจังหวัด</t>
  </si>
  <si>
    <t>สถานการณ์โควิด-19 ความนิยมเที่ยวชมกะเหรี่ยงคอยาวลดลง (เที่ยวบินยกเลิก)</t>
  </si>
  <si>
    <t>สำนักงานการท่องเที่ยวและกีฬาจังหวัด / ท่าอากาศยาน</t>
  </si>
  <si>
    <t>ข้อมูลสถิตินักท่องเที่ยว</t>
  </si>
  <si>
    <t>น้ำป่าไหลหลาก</t>
  </si>
  <si>
    <t>ปางอุ๋ง</t>
  </si>
  <si>
    <t>สถานการณ์รบตามแนวชายแดน เที่ยวบินยกเลิก</t>
  </si>
  <si>
    <t>โรคทางเดินอาหารเพิ่มขึ้น</t>
  </si>
  <si>
    <t xml:space="preserve">การบริการสาธารณสุขปรับเปลี่ยน/การหยุดชะงักของบริการด้านการแพทย์ </t>
  </si>
  <si>
    <t xml:space="preserve">โรคที่เกิดจากยุง/แมลงเพิ่มมากขึ้นเพราะแพร่พันธุ์ได้เร็วขึ้น (โรคไข้เลือดออก/โรคฉี่หนู) </t>
  </si>
  <si>
    <t>สำนักงานสาธารณสุขจังหวัด (สสจ.)</t>
  </si>
  <si>
    <t>โรงพยาบาลแต่ละอำเภอ</t>
  </si>
  <si>
    <t>จำนวนผู้ป่วยจากโรงพยาบาล</t>
  </si>
  <si>
    <t>สูญเสียระบบนิเวศ (โครงสร้างป่าเปลี่ยน)</t>
  </si>
  <si>
    <t>สูญเสียความหลากหลายทางชีวภาพ (พันธุ์ไม้/สัตว์เฉพาะถิ่นสูญพันธุ์)</t>
  </si>
  <si>
    <t>การเปลี่ยน/ย้ายถิ่น ที่อยู่และความสัมพันธ์ระหว่างระบบนิเวศ (แหล่งอาหารเปลี่ยน/วิธีดำรงชีพเปลี่ยน)</t>
  </si>
  <si>
    <t>ปริมาณน้ำท่า/น้ำฟ้าลดลง</t>
  </si>
  <si>
    <t>แผนแม่บทอุทยานแห่งชาติ และเขตรักษาพันธุ์สัตว์ป่า</t>
  </si>
  <si>
    <t>สํานักบริหารพื้นที่อนุรักษ์ที่ 16 / สำนักจัดการทรัพยากรป่าไม้ที่ 1</t>
  </si>
  <si>
    <t>การเพิ่มของประชากร ความต้องการใช้ทรัพยากร</t>
  </si>
  <si>
    <t>เพิ่มขึ้นเป็นตัวกระตุ้นหลัก ทำให้เกิดเปลี่ยนแปลง</t>
  </si>
  <si>
    <t>การย้ายถิ่นของสัตว์ เป็นการย้ายตามวิถีสัตว์เพื่อหาอาหาร</t>
  </si>
  <si>
    <t>ปริมาณน้ำท่าลดลงจากปริมาณความต้องการใช้ของประชาชนที่เพิ่มขึ้นแต่อัตราการกักเก็บน้ำไม่เพิ่ม ปริมาณน้ำลดลง</t>
  </si>
  <si>
    <t>ง</t>
  </si>
  <si>
    <t>สัตว์ป่าไม่มีการแพร่ระบาดโรคจากสัตว์สู่มนุษย์ ส่วนใหญ่จะเป็นสัตว์เลี้ยง</t>
  </si>
  <si>
    <t>การใช้พลังงานเพิ่มขึ้น</t>
  </si>
  <si>
    <t>ค่าใช้จ่ายเพิ่ม/ต้นทุนเพิ่ม</t>
  </si>
  <si>
    <t>ประวัติการรักษา / สถิติการเสียชีวิต</t>
  </si>
  <si>
    <t>ปิดการจ่ายไฟ, จ่ายน้ำ (การประกาศ) / การประกาศปรับปรุงซ่อมแซม</t>
  </si>
  <si>
    <t>สาธารณสุข, ปกครอง, กรมป้องกันและบรรเทาสาธารณภัย, สถิติจังหวัด</t>
  </si>
  <si>
    <t>ท่าอากาศยาน, ขนส่ง, ไฟฟ้า, ประปา</t>
  </si>
  <si>
    <t>ไฟฟ้า, ประปา</t>
  </si>
  <si>
    <t>พลังงาน</t>
  </si>
  <si>
    <t>แม่ฮ่องสอน</t>
  </si>
  <si>
    <t>ค่าเฉลี่ย</t>
  </si>
  <si>
    <t>การลดลงของปริมาณน้ำที่ใช้การได้/น้ำต้นทุน</t>
  </si>
  <si>
    <t>คุณภาพน้ำลดลงจาการปนเปื้อนที่เพิ่มขึ้น</t>
  </si>
  <si>
    <t>ความเสียหายต่อระบบสาธารณูปโภค</t>
  </si>
  <si>
    <t>ฤดูการผลิตเปลี่ยนแปลง</t>
  </si>
  <si>
    <t>การเจริญเติบโตไม่สมบูรณ์ของพืชและสัตว์</t>
  </si>
  <si>
    <t>เกิดการระบาดของแมลง</t>
  </si>
  <si>
    <t>ผลผลิตลดลง</t>
  </si>
  <si>
    <t>ความเสียหายต่อสิ่งอำนวยความสะดวกในการท่องเที่ยว</t>
  </si>
  <si>
    <t>ระบบขนส่งหยุดชะงัก</t>
  </si>
  <si>
    <t>จำนวนนักท่องเที่ยวลดลง</t>
  </si>
  <si>
    <t>โรคที่เกิดจากยุง/แมลงเพิ่มมากขึ้น เพราะแพร่พันธุ์ได้เร็วขึ้น (โรคไข้เลือดออก/โรคฉี่หนู)</t>
  </si>
  <si>
    <t>สภาวะเครียดจากปัญหามลพิษทางอากาศ</t>
  </si>
  <si>
    <t>การบริการสาธารณสุขปรับเปลี่ยน/การหยุดชะงักของบริการด้านการแพทย์</t>
  </si>
  <si>
    <t>โรคทางเดินอาหารเพิ่มมากขึ้น</t>
  </si>
  <si>
    <t>สูญเสียระบบนิเวศ</t>
  </si>
  <si>
    <t>สูญเสียความหลากหลายทางชีวภาพ</t>
  </si>
  <si>
    <t>โรคระบาดและการแพร่จากสัตว์สู่ปศุสัตว์หรือมนุษย์</t>
  </si>
  <si>
    <t>การเปลี่ยน/ย้ายถิ่นที่อยู่และความสัมพันธ์ระหว่างระบบนิเวศ</t>
  </si>
  <si>
    <t>สาธารณูปโภคเสียหาย</t>
  </si>
  <si>
    <t>การสูญเสียทรัพย์สิน</t>
  </si>
  <si>
    <t>การหยุดชะงักของบริการสาธารณะ</t>
  </si>
  <si>
    <t>ค่าใช้จ่ายเพิ่มขึ้น/ต้นทุนเพิ่มขึ้น</t>
  </si>
  <si>
    <t>การหยุดชะงักของเศรษฐกิจและวิถีชีวิต</t>
  </si>
  <si>
    <t>โรคทางเดินหายใจ/โรคหัวใจและหลอดเลือด/ฮีทสโตรก/การเสียชีวิต</t>
  </si>
  <si>
    <t>อนุรักษ์และฟื้นฟูป่าต้นน้ำ โดยการปลูกป่า, ทำฝายชะลอน้ำ, สร้างกลุ่มองค์กรผู้ใช้น้ำ (ต้นน้ำ, กลางน้ำ, ท้ายน้ำ)</t>
  </si>
  <si>
    <t>ขุดลอกอ่างเก็บน้ำ, แม่น้ำ, แหล่งน้ำหน้าฝาย</t>
  </si>
  <si>
    <t>สร้างอ่างเก็บน้ำขนาดกลาง</t>
  </si>
  <si>
    <t>ให้ความรู้/ประชาสัมพันธ์กับประชาชนในการใช้สารเคมี</t>
  </si>
  <si>
    <t>โครงการจัดหาแหล่งน้ำในไร่นานอกเขตชลประทาน</t>
  </si>
  <si>
    <t>ฝายชะลอน้ำ (เขต สปก.)</t>
  </si>
  <si>
    <t>ส่งเสริมการเพาะปลูกพืชแบบผสมผสาน เพื่อลดความเสี่ยงและความเสียหายจากการระบาดของโรคและแมลงศัตรูพืชจากสภาพอากาศที่เปลี่ยนไป</t>
  </si>
  <si>
    <t>ส่งเสริมการปลูกหญ้าแฝก</t>
  </si>
  <si>
    <t>จัดทำระบบอนุรักษ์ดินและน้ำ</t>
  </si>
  <si>
    <t>ส่งเสริมการปลูกพืชและสัตว์ให้เหมาะสมกับฤดูกาล/สภาพอากาศที่เปลี่ยนแปลง</t>
  </si>
  <si>
    <t>แผนการรับมือในสถานการณ์ภัยพิบัติทางธรรมชาติ
- การซักซ้อม/รายงาน
- การช่วยเหลือหลังเหตุการณ์</t>
  </si>
  <si>
    <t>การประชาสัมพันธ์ด้านการท่องเที่ยว และสร้างความเชื่อมั่นให้แก่นักท่องเที่ยวชาวจีนและต่างประเทศ</t>
  </si>
  <si>
    <t>ส่งเสริมระบบขนส่งสาธารณะให้ครอบคลุมพื้นที่กิจกรรมท่องเที่ยว</t>
  </si>
  <si>
    <t>โครงการขยาย Runway และเพิ่มจำนวนสายการบินเพื่อรองรับเที่ยวบินลำใหญ่</t>
  </si>
  <si>
    <t>รณรงค์รักษาสิ่งแวดล้อม และมลภาวะ (เขตเทศบาล)
- รับเศษใบไม้ วัชพืชมาทำปุ๋ย</t>
  </si>
  <si>
    <t>ขยับกาย สบายชีวี
- เต้นแอโรบิก - เต้นบาสโลบ - ไทเก็ก - ลีลาศ - รำไม้พลอง - ไลน์แดนซ์</t>
  </si>
  <si>
    <t>ควบคุม/ป้องกันโรคไข้เลือดออก
- สำรวจลูกน้ำยุงลายในครัวเรือน - ทำลายแหล่งเพาะพันธุ์
ประชาสัมพันธ์สร้างความรู้ ความเข้าใจให้แก่ประชาชน</t>
  </si>
  <si>
    <t>โครงการปรับปรุงระบบนิเวศในป่า (ปลูกไม้ยืนต้น) เพิ่มพื้นที่ป่าและฟื้นฟูทรัพยากรป่า</t>
  </si>
  <si>
    <t>แก้ไขปัญหาราษฎรในพื้นที่ป่าอย่างเป็นระบบ</t>
  </si>
  <si>
    <t>โครงการเฝ้าระวังป้องกันและแก้ไขปัญหาไฟป่า</t>
  </si>
  <si>
    <t>โครงการอนุรักษ์ความหลากหลายทางชีวภาพ (พืชและสัตว์)</t>
  </si>
  <si>
    <t>โครงการอนุรักษ์แหล่งน้ำธรรมชาติ (ฝายชะลอน้ำ บวชป่า สืบชะตาน้ำ)</t>
  </si>
  <si>
    <t>โครงการสร้างการมีส่วนร่วมของประชาชนในพื้นที่</t>
  </si>
  <si>
    <t>โครงการอุตสาหกรรมรวมใจลดภัยพิบัติ</t>
  </si>
  <si>
    <t>โครงการซ้อมแผนบรรเทาสาธารณภัย</t>
  </si>
  <si>
    <t>โครงการจัดทำแผนสาธารณภัยในระดับท้องถิ่น</t>
  </si>
  <si>
    <t>โครงการจัดบริการสาธารณะกับความต้องการของประชาชน</t>
  </si>
  <si>
    <t>โครงการส่งเสริมและสนับสนุนการลดต้นทุนปัจจัยในการผลิต</t>
  </si>
  <si>
    <t>โครงการส่งเสริมการอนุรักษ์และการใช้พลังงานทดแทน</t>
  </si>
  <si>
    <t>โครงการลดการใช้พลังงานในหน่วยงานภาครัฐ</t>
  </si>
  <si>
    <t>โครงการพัฒนาคุณภาพชีวิต</t>
  </si>
  <si>
    <t>ความเสี่ยง : สาธารณูปโภคเสียหาย</t>
  </si>
  <si>
    <t>ความเสี่ยง : การสูญเสียทรัพย์สิน</t>
  </si>
  <si>
    <t>ความเสี่ยง : ค่าใช้จ่ายเพิ่ม/ต้นทุนเพิ่ม</t>
  </si>
  <si>
    <t>ความเสี่ยง : ความเจ็บป่วย/บาดเจ็บ/เสียชีวต</t>
  </si>
  <si>
    <t>ความเสี่ยง : การสูญเสียระบบนิเวศ</t>
  </si>
  <si>
    <t>ความเสี่ยง : สูญเสียความหลากหลายทางชีวภาพ (พันธุ์ไม้/สัตว์เฉพาะถิ่นสูญพันธุ์)</t>
  </si>
  <si>
    <t>ความเสี่ยง : ปริมาณน้ำท่า/น้ำฟ้าลดลง</t>
  </si>
  <si>
    <t xml:space="preserve">ความเสี่ยง : สภาวะเครียดจากปัญหามลพิษทางอากาศ </t>
  </si>
  <si>
    <t xml:space="preserve">ความเสี่ยง : โรคทางเดินหายใจ/โรคหัวใจและหลอด เลือด/ฮีทสโตรก/การเสียชีวิต </t>
  </si>
  <si>
    <t xml:space="preserve">ความเสี่ยง : โรคที่เกิดจากยุง/แมลงเพิ่มมากขึ้นเพราะแพร่พันธุ์ได้เร็วขึ้น (โรคไข้เลือดออก/โรคฉี่หนู) </t>
  </si>
  <si>
    <t xml:space="preserve">ความเสี่ยง : ความเสียหายต่อสิ่งอํานวยความสะดวกในการท่องเที่ยว/ระบบขนส่งหยุดชะงัก </t>
  </si>
  <si>
    <t>ความเสี่ยง : จำนวนนักท่องเที่ยวน้อยลง/การหยุดชะงักของกิจกรรมการท่องเที่ยว</t>
  </si>
  <si>
    <t>ความเสี่ยง : ขาดแหล่งน้ำ</t>
  </si>
  <si>
    <t>ความเสี่ยง : ปริมาณน้ำเพื่อการเกษตรลดลง</t>
  </si>
  <si>
    <t>ความเสี่ยง : การพังทลายหน้าดิน</t>
  </si>
  <si>
    <t>ความเสี่ยง : ฤดูกาลผลิตเปลี่ยนแปลง/การเจริญเติบโตไมาสมบูรณในพืชและสัตว์</t>
  </si>
  <si>
    <t>ความเสี่ยง : การลดลงของปริมาณน้ำที่ใช้การได้/น้ำต้นทุน</t>
  </si>
  <si>
    <t>ความเสี่ยง : คุณภาพน้ำลดลงจากการปนเปื้อนเพิ่มขึ้น / น้ำที่นำมาผลิตประปา</t>
  </si>
  <si>
    <t>ความเสี่ยง : การใช้พลังงานเพิ่มขึ้น</t>
  </si>
  <si>
    <t>ประเภทของมาตรการ/แนวทาง</t>
  </si>
  <si>
    <t>มาตรการ/แนวทางการปรับตัวเชิงกายภาพและโครงสร้างพื้นฐาน</t>
  </si>
  <si>
    <t>จัดระบบการเลี้ยงสัตว์/ปลูกพืชแบบควบคุมสภาพอากาศ</t>
  </si>
  <si>
    <t>โครงการพัฒนาแหล่งท่องเที่ยวทางธรรมชาติ
- ดอยจิจ้อง (ปาย) - จุดแคมป์ปิ้ง - เส้นทางการคมนาคม - ไฟฟ้า
และการปรับภูมิทัศน์</t>
  </si>
  <si>
    <t>ความเสี่ยง : การหยุดชะงักของบริการสาธารณะ</t>
  </si>
  <si>
    <t>ท่องเที่ยว</t>
  </si>
  <si>
    <t>หมู่บ้านหัวน้ำแม่ฮ่องสอน</t>
  </si>
  <si>
    <t>ตาน้ำเพิ่มขึ้น, ปริมาณน้ำเพิ่มขึ้น</t>
  </si>
  <si>
    <t>มีน้ำต้นทุนเพียงพอ</t>
  </si>
  <si>
    <t>ลดปัญหาการขาดน้ำที่ใช้การได้</t>
  </si>
  <si>
    <t>ปริมาณน้ำที่กักเก็บได้เพิ่มขึ้น</t>
  </si>
  <si>
    <t>พื้นที่กักเก็บน้ำเพิ่มขึ้น</t>
  </si>
  <si>
    <t>จำนวนประชาชนที่อาศัยอยู่ในพื้นที่ใกล้แหล่งน้ำ</t>
  </si>
  <si>
    <t>คุณภาพน้ำดีขึ้น</t>
  </si>
  <si>
    <t>ลดสารปนเปื้อนในน้ำ</t>
  </si>
  <si>
    <t>ลดปัญหาคุณภาพน้ำใต้ดดินและผิวดิน</t>
  </si>
  <si>
    <t>ได้ปริมาณน้ำเพิ่มขึ้น</t>
  </si>
  <si>
    <t>ไม่สามารถกักเก็บน้ำได้ (บางพื้นที่)</t>
  </si>
  <si>
    <t>ปริมาณน้ำที่กักเก็บได้
จำนวนแหล่งน้ำ (บ่อ)</t>
  </si>
  <si>
    <t>ได้ปริมาณน้ำที่ใช้ในการเกษตร
เพิ่มผลผลิตทางการเกษตร</t>
  </si>
  <si>
    <t>เพิ่มผลผลิตทางการเกษตร
ชะลอความเร็วของน้ำ</t>
  </si>
  <si>
    <t>มีหิน/ทราย บริเสณฝายชะลอน้ำ</t>
  </si>
  <si>
    <t>จำนวนฝาย
/ระยะเวลาในการกักเก็บน้ำ</t>
  </si>
  <si>
    <t>พื้นที่เพาะปลูกใช้น้ำน้อย (ไร่) เพิ่มขึ้น
/ปริมาณกระชังบกเพิ่มขึ้น
/ปลูกพืชอาหารสัตว์ทนแล้ง (ไร่)</t>
  </si>
  <si>
    <t>มีน้ำเพียงพอต่อการเพาะปลูก
/ลดปริมาณการใช้น้ำ/ลดระยะเวลาในการเลี้ยง
ใช้น้ำในการเพาะปลูกน้อย</t>
  </si>
  <si>
    <t xml:space="preserve">ไม่ขาดแคลนน้ำ
/เก็บผลผลิตได้เร็วขึ้น
/ได้ผลผลิตที่ดีโดยไม่ใช้น้ำเยอะ
ใช้ประโยชน์ที่ดินได้อย่างมีประสิทธิภาพ
</t>
  </si>
  <si>
    <t>จำนวนกล้าหญ้าแฝก</t>
  </si>
  <si>
    <t>จำนวนพื้นที่ (ไร่)</t>
  </si>
  <si>
    <t>ป้องกันการสูญเสียหน้าดิน
/ชะลอความเร็วของน้ำ
/ดักตะกอนดิน
/เพิ่มความชุมชื้นในดิน</t>
  </si>
  <si>
    <t>/ป้องกันการชะล้างพังทลายหน้าดิน
/มีระบบอนุรักษ์ดินและน้ำ (เบนทางน้ำ/กักเก็บน้ำ)</t>
  </si>
  <si>
    <t>ดินมีความอุดมสมบูรณ์เพิ่มขึ้น
/เพิ่มอินทรียวัตถุให้แก่ดิน</t>
  </si>
  <si>
    <t>การปลูกพืชแบบผสมผสาน
/ดินมีความชื้นมากขึ้น
/ความยั่งยืนด้านการเกษตร</t>
  </si>
  <si>
    <t>ชนิดพืช/สัตว์ที่ได้รับการเปลี่ยนแปลง</t>
  </si>
  <si>
    <t>การเจริญเติบโตของพืช/สัตว์มากขึ้น</t>
  </si>
  <si>
    <t>ให้ผลผลิตได้ดี/มีคุณภาพยกระดับมาตรฐาน</t>
  </si>
  <si>
    <t>โรงเรือนระบบปิด</t>
  </si>
  <si>
    <t>ความเสียหายต่อสิ่งอำนวนความสะดวกในการท่องเที่ยวลดลง</t>
  </si>
  <si>
    <t>ลดการสูญเสียจากภัยพิบัติ/เมื่อคลี่คลายสถานการณื/รับมือได้ไว ระบบขนส่งก็จะปกติ</t>
  </si>
  <si>
    <t>ลดความเสียหายต่อสิ่งอำนวยความสะดวกในการท่องเที่ยว</t>
  </si>
  <si>
    <t>จำนวนภัยพิบัติที่เกิดขึ้น (เหตุการณ์)จำนวนผู้เข้าร่วม (คน)</t>
  </si>
  <si>
    <t>จำนวนนักท่องเที่ยว (จีนและต่างประเทศ) เพิ่มขึ้น (คน)</t>
  </si>
  <si>
    <t>มีนักท่องเที่ยวที่เพิ่มขึ้น</t>
  </si>
  <si>
    <t>ผู้ประกอบกิจการทุกภาคส่วนมีรายได้จากากรท่องเที่ยวมากขึ้น</t>
  </si>
  <si>
    <t>เศรษฐกิจของจังหวัด GPP ดีขึ้น</t>
  </si>
  <si>
    <t>มีทางเลือกให้นักท่องเที่ยวได้เลือกที่พัก และจำนวนวันในการท่องเที่ยวไดด้มากขึ้น</t>
  </si>
  <si>
    <t>จำนวนขนส่งสาธารณะ (คัน) เส้นทางการขนส่งสาธารณะ (เส้นทาง)</t>
  </si>
  <si>
    <t>มีขนส่งสาธารณะเพิ่มขึ้น มีเส้นทางขนส่งสธารณะเพิ่มขึ้น</t>
  </si>
  <si>
    <t>ประชาชนและนักท่องเที่ยวมีการขนส่งและการเดินทางที่สะดวก และรวดเร็ว นักท่องเที่ยวสามารถเข้าถึงแหล่งท่องเที่ยวในจังหวัดได้หลายแห่ง</t>
  </si>
  <si>
    <t>จำนวนเที่ยวบินและสายการบิน (เที่ยวบิน)</t>
  </si>
  <si>
    <t>มีเที่ยวบินและสายการบินที่เพิ่มขึ้น</t>
  </si>
  <si>
    <t>นักท่องเที่ยวมีการขนส่งที่ดีและสะดวก</t>
  </si>
  <si>
    <t>มีทางเลือกให้นักท่องเที่ยวมากขึ้น จำนวนนักท่องเที่ยวที่เพิ่มขึ้น</t>
  </si>
  <si>
    <t>มีแหล่งท่องเที่ยวมากขึ้นและมีกิจกรรมท่องเที่ยวมากขึ้น</t>
  </si>
  <si>
    <t>แหล่งท่องเที่ยวเพิ่มขึ้น (จำนวนสถานที่)นักท่องเที่ยว (คน)</t>
  </si>
  <si>
    <t>มีรายได้จากแหล่งท่องเที่ยวทางธรรมชาติของทุกภาคส่วน นักท่องเที่ยวและจำนวนวันพักที่เพิ่มขึ้น</t>
  </si>
  <si>
    <t>เศรษฐกิจดีขึ้น ได้พัฒนาแหล่งท่องเที่ยวทางธรรมชาติ</t>
  </si>
  <si>
    <t>จำนวนครัวเรือนที่ร่วมโครงการ 60-70%</t>
  </si>
  <si>
    <t>ปุ๋ยอินทรีย์</t>
  </si>
  <si>
    <t>ลดการเผาในที่โล่ง</t>
  </si>
  <si>
    <t>ลดการร้องเรียนเหตุรำคาญจากฝุ่นควันที่เกิดจากการเผาในที่โล่ง</t>
  </si>
  <si>
    <t>จำนวนผู้ป่วยในโรงพยาบาลลดลง 60%</t>
  </si>
  <si>
    <t>ผู้เข้าร่วมออกกำลังกาย</t>
  </si>
  <si>
    <t>ลดค่าใช้จ่ายในการรักษาพยาบาล</t>
  </si>
  <si>
    <t>ลดจำนวนผู้ป่วย ลดจำนวนผู้เสียชีวิตจากโรคทางเดินหายใจ</t>
  </si>
  <si>
    <t>พื้นที่ในโครงการปลอดโรคไข้เลือดออก</t>
  </si>
  <si>
    <t>ประชาชนปลอดภัยจากโรคไข้เลือดออก</t>
  </si>
  <si>
    <t>ปริมาณลูกน้ำยุงลายลดลง 100% ทุกครัวเรือน
แหล่งเพาะพันธุ์ลดลง 80%
สถิติการเข้ารักษาโรคไข้เลือดออก ลดลง 80%</t>
  </si>
  <si>
    <t>จำนวนผู้ป่วยไข้เลือดออกลดลง และลดการสูญเสียชีวิตและทรัพย์สิน</t>
  </si>
  <si>
    <t>พื้นที่ป่าเพิ่มขึ้น</t>
  </si>
  <si>
    <t>เกิดความสมดุลของป่าและสัตว์</t>
  </si>
  <si>
    <t>จำนวนต้นไม้ที่นำไปปลูก พื้นที่ป่าที่ได้รับการปรับปรุงบำรุงฟื้นฟู</t>
  </si>
  <si>
    <t>พื้นที่ป่าเพิ่มขึ้น เกิดความสมบูรณ์ของระบบนิเวศ</t>
  </si>
  <si>
    <t>จำนวนประชากรที่ได้รับสิทธิทำกิน</t>
  </si>
  <si>
    <t>เอกสารสิทธิทำกิน</t>
  </si>
  <si>
    <t>ราษฎรมีสทธิทำกิน /มีการบริหารพื้นที่ป่าและพื้นที่ทำกินชัดเจน</t>
  </si>
  <si>
    <t>ชนิดและจำนวนที่เพาะเลี้ยง เพาะปลูก</t>
  </si>
  <si>
    <t>จำนวนสัตว์ป่า และพืชพรรณเพิ่มขึ้น</t>
  </si>
  <si>
    <t>มีความหลากหลายทางชีวภาพ</t>
  </si>
  <si>
    <t>เกิดความมั่นคงของระบบนิเวศ</t>
  </si>
  <si>
    <t>เกิดการใช้ทรัพยากรอย่างยั่งยืนและสมดุล เกิดความมั่นคงของระบบนิเวศ</t>
  </si>
  <si>
    <t>การปล่อยของเสียลดลงร้อยละ 10 ต่อปี</t>
  </si>
  <si>
    <t>ประชาชนสามารถป้องกันเหตุสาธารณภัยได้และได้รับความช่วยเหลือร้อยละ 90</t>
  </si>
  <si>
    <t>สัดส่วนการใช้เทคโนโลยีพลังงาน (พลังงานทดแทน) เพิ่มขึ้นร้อยละ 10 ต่อปี</t>
  </si>
  <si>
    <t>สัดส่วนการใช้พลังงานทดแทนเพิ่มขึ้นร้อยละ 10 ต่อปี</t>
  </si>
  <si>
    <t>หน่วยงานภาครัฐ สามารถลดการใช้พลังงานร้อยละ 20 ต่อปี</t>
  </si>
  <si>
    <t xml:space="preserve"> </t>
  </si>
  <si>
    <t>จำนวนรถโดนสารเพิ่มขึ้น</t>
  </si>
  <si>
    <t>บริการสาธารณะเป็ฯระบบมากขึ้น</t>
  </si>
  <si>
    <t>บริการสาธารณะเพียงพอต่อความต้องการ</t>
  </si>
  <si>
    <t>ระบบนิเวศอุดมสมบูรณ์</t>
  </si>
  <si>
    <t>เกษตรกรมีรายได้มากขึ้น</t>
  </si>
  <si>
    <t>เกษตรกรมีระบบการจัดการที่ดีขึ้น</t>
  </si>
  <si>
    <t>มีระบบการจัดการน้ำที่มีคุณภาพ</t>
  </si>
  <si>
    <t>ระบบขนส่งสาธารณที่มีคุณภาพ</t>
  </si>
  <si>
    <t>มีแผนรับมือจากสาธารณภัย</t>
  </si>
  <si>
    <t>ลดการสูญเสืยในชีวิตและทรัพย์สิน</t>
  </si>
  <si>
    <t>ลดการสาธารณภัย</t>
  </si>
  <si>
    <t>ประชาชนในพื้นที่ได้รับประโยชน์ (แหล่งอาหาร/แหล่งน้ำ/เกษตร)</t>
  </si>
  <si>
    <t>ลดปัญหาโลกร้อน</t>
  </si>
  <si>
    <t>ประชาชนได้รับประโยชน์จากการลดต้นทุน</t>
  </si>
  <si>
    <t>มลพิษลดลง</t>
  </si>
  <si>
    <t>ประชาชนสนใจในการใช้พลังงานทดแทนมากขึ้น</t>
  </si>
  <si>
    <t>เศรษฐกิจหมุนเวียนมากขึ้น</t>
  </si>
  <si>
    <t>เทคโนโลยีพลังงานทดแทนได้รับความสนใจมากขึ้น</t>
  </si>
  <si>
    <t>ลดการปล่อยก๊าซเรือนกระจก</t>
  </si>
  <si>
    <t>ระบบนิเวศมีความสมบูรณ์มากขึ้น</t>
  </si>
  <si>
    <t xml:space="preserve"> มีคุณภาพชีวิตดีขึ้น</t>
  </si>
  <si>
    <t>ประชาชนเกิดการปรับตัวต่อสภาพอากาศและมีความพร้อมในการรับมือ</t>
  </si>
  <si>
    <t>ประชาชนได้รับข่าวสารและข้อมูลที่ถูกต้อง</t>
  </si>
  <si>
    <t>1. ปริมาณน้ำใช้การได้/น้ำต้นทุน</t>
  </si>
  <si>
    <t>2. จำนวนผู้ใช้น้ำเพื่อการบริหารจัดการน้ำของจังหวัด</t>
  </si>
  <si>
    <t>1. ปริมาณผลผลิต</t>
  </si>
  <si>
    <t>2. รายได้เกษตรกร</t>
  </si>
  <si>
    <t>1 รายได้จากการท่องเที่ยว</t>
  </si>
  <si>
    <t>1. จำนวนผู้ป่วย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</si>
  <si>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</si>
  <si>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</si>
  <si>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 xml:space="preserve">1. พื้นที่สีเขียว 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</si>
  <si>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</si>
  <si>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</si>
  <si>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</si>
  <si>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</si>
  <si>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 xml:space="preserve">รักษาผลิตภาพการผลิตและความมั่นคงทางอาหาร </t>
  </si>
  <si>
    <t xml:space="preserve">เพิ่มความมั่นคงด้านน้ำของจังหวัด </t>
  </si>
  <si>
    <t>การจัดการน้ำ</t>
  </si>
  <si>
    <t xml:space="preserve">โครงการ 1 : อนุรักษ์และฟื้นฟูป่าต้นน้ำ โดยการปลูกป่า, ทำฝายชะลอน้ำ, สร้างกลุ่มองค์กรผู้ใช้น้ำ (ต้นน้ำ, กลางน้ำ, ท้ายน้ำ)					</t>
  </si>
  <si>
    <t xml:space="preserve">โครงการ 2 : ขุดลอกอ่างเก็บน้ำ, แม่น้ำ, แหล่งน้ำหน้าฝาย					</t>
  </si>
  <si>
    <t xml:space="preserve">โครงการ 3 : สร้างอ่างเก็บน้ำขนาดกลาง					</t>
  </si>
  <si>
    <t xml:space="preserve">โครงการ 4 : ให้ความรู้/ประชาสัมพันธ์กับประชาชนในการใช้สารเคมี					</t>
  </si>
  <si>
    <t xml:space="preserve">โครงการ 1 : โครงการจัดหาแหล่งน้ำในไร่นานอกเขตชลประทาน					</t>
  </si>
  <si>
    <t xml:space="preserve">โครงการ 2 : ฝายชะลอน้ำ (เขต สปก.)					</t>
  </si>
  <si>
    <t xml:space="preserve">โครงการ 3 : ส่งเสริมการเพาะปลูกพืชแบบผสมผสาน เพื่อลดความเสี่ยงและความเสียหายจากการระบาดของโรคและแมลงศัตรูพืชจากสภาพอากาศที่เปลี่ยนไป					</t>
  </si>
  <si>
    <t xml:space="preserve">โครงการ 4 : ส่งเสริมการปลูกหญ้าแฝก					</t>
  </si>
  <si>
    <t xml:space="preserve">โครงการ 5 : จัดทำระบบอนุรักษ์ดินและน้ำ					</t>
  </si>
  <si>
    <t xml:space="preserve">โครงการ 6 : ส่งเสริมการปลูกพืชและสัตว์ให้เหมาะสมกับฤดูกาล/สภาพอากาศที่เปลี่ยนแปลง					</t>
  </si>
  <si>
    <t xml:space="preserve">โครงการ 7 : จัดระบบการเลี้ยงสัตว์/ปลูกพืชแบบควบคุมสภาพอากาศ					</t>
  </si>
  <si>
    <t xml:space="preserve">โครงการ 1 : "แผนการรับมือในสถานการณ์ภัยพิบัติทางธรรมชาติ
- การซักซ้อม/รายงาน
- การช่วยเหลือหลังเหตุการณ์"					</t>
  </si>
  <si>
    <t xml:space="preserve">โครงการ 2 : การประชาสัมพันธ์ด้านการท่องเที่ยว และสร้างความเชื่อมั่นให้แก่นักท่องเที่ยวชาวจีนและต่างประเทศ					</t>
  </si>
  <si>
    <t xml:space="preserve">โครงการ 3 : ส่งเสริมระบบขนส่งสาธารณะให้ครอบคลุมพื้นที่กิจกรรมท่องเที่ยว					</t>
  </si>
  <si>
    <t xml:space="preserve">โครงการ 4 : โครงการขยาย Runway และเพิ่มจำนวนสายการบินเพื่อรองรับเที่ยวบินลำใหญ่					</t>
  </si>
  <si>
    <t xml:space="preserve">โครงการ 5 : "โครงการพัฒนาแหล่งท่องเที่ยวทางธรรมชาติ
- ดอยจิจ้อง (ปาย) - จุดแคมป์ปิ้ง - เส้นทางการคมนาคม - ไฟฟ้า
และการปรับภูมิทัศน์"					</t>
  </si>
  <si>
    <t xml:space="preserve">โครงการ 1 : "รณรงค์รักษาสิ่งแวดล้อม และมลภาวะ (เขตเทศบาล)
- รับเศษใบไม้ วัชพืชมาทำปุ๋ย"					</t>
  </si>
  <si>
    <t xml:space="preserve">โครงการ 2 : "ขยับกาย สบายชีวี
- เต้นแอโรบิก - เต้นบาสโลบ - ไทเก็ก - ลีลาศ - รำไม้พลอง - ไลน์แดนซ์"					</t>
  </si>
  <si>
    <t xml:space="preserve">โครงการ 3 : "ควบคุม/ป้องกันโรคไข้เลือดออก
- สำรวจลูกน้ำยุงลายในครัวเรือน - ทำลายแหล่งเพาะพันธุ์
ประชาสัมพันธ์สร้างความรู้ ความเข้าใจให้แก่ประชาชน"					</t>
  </si>
  <si>
    <t xml:space="preserve">โครงการ 1 : โครงการปรับปรุงระบบนิเวศในป่า (ปลูกไม้ยืนต้น) เพิ่มพื้นที่ป่าและฟื้นฟูทรัพยากรป่า					</t>
  </si>
  <si>
    <t xml:space="preserve">โครงการ 2 : แก้ไขปัญหาราษฎรในพื้นที่ป่าอย่างเป็นระบบ					</t>
  </si>
  <si>
    <t xml:space="preserve">โครงการ 3 : โครงการเฝ้าระวังป้องกันและแก้ไขปัญหาไฟป่า					</t>
  </si>
  <si>
    <t xml:space="preserve">โครงการ 4 : โครงการอนุรักษ์ความหลากหลายทางชีวภาพ (พืชและสัตว์)					</t>
  </si>
  <si>
    <t xml:space="preserve">โครงการ 5 : โครงการอนุรักษ์แหล่งน้ำธรรมชาติ (ฝายชะลอน้ำ บวชป่า สืบชะตาน้ำ)					</t>
  </si>
  <si>
    <t xml:space="preserve">โครงการ 6 : โครงการสร้างการมีส่วนร่วมของประชาชนในพื้นที่					</t>
  </si>
  <si>
    <t xml:space="preserve">โครงการ 1 : โครงการอุตสาหกรรมรวมใจลดภัยพิบัติ					</t>
  </si>
  <si>
    <t xml:space="preserve">โครงการ 2 : โครงการซ้อมแผนบรรเทาสาธารณภัย					</t>
  </si>
  <si>
    <t xml:space="preserve">โครงการ 3 : โครงการจัดทำแผนสาธารณภัยในระดับท้องถิ่น					</t>
  </si>
  <si>
    <t xml:space="preserve">โครงการ 4 : โครงการจัดบริการสาธารณะกับความต้องการของประชาชน					</t>
  </si>
  <si>
    <t xml:space="preserve">โครงการ 5 : โครงการส่งเสริมและสนับสนุนการลดต้นทุนปัจจัยในการผลิต					</t>
  </si>
  <si>
    <t xml:space="preserve">โครงการ 6 : โครงการส่งเสริมการอนุรักษ์และการใช้พลังงานทดแทน					</t>
  </si>
  <si>
    <t xml:space="preserve">โครงการ 7 : โครงการลดการใช้พลังงานในหน่วยงานภาครัฐ					</t>
  </si>
  <si>
    <t xml:space="preserve">โครงการ 8 : โครงการพัฒนาคุณภาพชีวิต					</t>
  </si>
  <si>
    <t>ผลผลิต =
ตาน้ำเพิ่มขึ้น, ปริมาณน้ำเพิ่มขึ้น</t>
  </si>
  <si>
    <t>ผลผลิต =
พื้นที่กักเก็บน้ำเพิ่มขึ้น</t>
  </si>
  <si>
    <t>ผลผลิต =
คุณภาพน้ำดีขึ้น</t>
  </si>
  <si>
    <t>ผลลัพธ์ =
มีน้ำต้นทุนเพียงพอ</t>
  </si>
  <si>
    <t>ผลลัพธ์ =
ลดสารปนเปื้อนในน้ำ</t>
  </si>
  <si>
    <t>ผลกระทบ = ลดปัญหาการขาดน้ำที่ใช้การได้</t>
  </si>
  <si>
    <t>ผลกระทบ = ลดปัญหาคุณภาพน้ำใต้ดดินและผิวดิน</t>
  </si>
  <si>
    <t>ผลผลิต =
ได้ปริมาณน้ำเพิ่มขึ้น</t>
  </si>
  <si>
    <t>ผลลัพธ์ =
"ได้ปริมาณน้ำที่ใช้ในการเกษตร
เพิ่มผลผลิตทางการเกษตร"</t>
  </si>
  <si>
    <t>ผลกระทบ = ไม่สามารถกักเก็บน้ำได้ (บางพื้นที่)</t>
  </si>
  <si>
    <t xml:space="preserve">ผลผลิต =ได้ปริมาณน้ำเพิ่มขึ้น
</t>
  </si>
  <si>
    <t xml:space="preserve">ผลลัพธ์ = "เพิ่มผลผลิตทางการเกษตร
ชะลอความเร็วของน้ำ"
</t>
  </si>
  <si>
    <t>ผลกระทบ = มีหิน/ทราย บริเสณฝายชะลอน้ำ</t>
  </si>
  <si>
    <t>ผลผลิต =
"มีน้ำเพียงพอต่อการเพาะปลูก
/ลดปริมาณการใช้น้ำ/ลดระยะเวลาในการเลี้ยง
ใช้น้ำในการเพาะปลูกน้อย"</t>
  </si>
  <si>
    <t>ผลลัพธ์ =
"ไม่ขาดแคลนน้ำ
/เก็บผลผลิตได้เร็วขึ้น
/ได้ผลผลิตที่ดีโดยไม่ใช้น้ำเยอะ
ใช้ประโยชน์ที่ดินได้อย่างมีประสิทธิภาพ
"</t>
  </si>
  <si>
    <t>ผลกระทบ = มีระบบการจัดการน้ำที่มีคุณภาพ</t>
  </si>
  <si>
    <t>ผลผลิต =
 "ป้องกันการสูญเสียหน้าดิน
/ชะลอความเร็วของน้ำ
/ดักตะกอนดิน
/เพิ่มความชุมชื้นในดิน"</t>
  </si>
  <si>
    <t>ผลลัพธ์ =
"ดินมีความอุดมสมบูรณ์เพิ่มขึ้น
/เพิ่มอินทรียวัตถุให้แก่ดิน"</t>
  </si>
  <si>
    <t>ผลกระทบ =ระบบนิเวศอุดมสมบูรณ์</t>
  </si>
  <si>
    <t>ผลผลิต =
"/ป้องกันการชะล้างพังทลายหน้าดิน
/มีระบบอนุรักษ์ดินและน้ำ (เบนทางน้ำ/กักเก็บน้ำ)"</t>
  </si>
  <si>
    <t>ผลลัพธ์ =
 "การปลูกพืชแบบผสมผสาน
/ดินมีความชื้นมากขึ้น
/ความยั่งยืนด้านการเกษตร"</t>
  </si>
  <si>
    <t>ผลกระทบ = ระบบนิเวศอุดมสมบูรณ์</t>
  </si>
  <si>
    <t>ผลผลิต =
การเจริญเติบโตของพืช/สัตว์มากขึ้น</t>
  </si>
  <si>
    <t>ผลลัพธ์ =
 ให้ผลผลิตได้ดี/มีคุณภาพยกระดับมาตรฐาน</t>
  </si>
  <si>
    <t>ผลกระทบ =เกษตรกรมีรายได้มากขึ้น</t>
  </si>
  <si>
    <t>ผลลัพธ์ =
ให้ผลผลิตได้ดี/มีคุณภาพยกระดับมาตรฐาน</t>
  </si>
  <si>
    <t>ผลกระทบ = เกษตรกรมีระบบการจัดการที่ดีขึ้น</t>
  </si>
  <si>
    <t>ผลผลิต =
มีนักท่องเที่ยวที่เพิ่มขึ้น</t>
  </si>
  <si>
    <t>ผลลัพธ์ =
ผู้ประกอบกิจการทุกภาคส่วนมีรายได้จากากรท่องเที่ยวมากขึ้น</t>
  </si>
  <si>
    <t>ผลกระทบ = เศรษฐกิจของจังหวัด GPP ดีขึ้น</t>
  </si>
  <si>
    <t>ผลผลิต =
ความเสียหายต่อสิ่งอำนวนความสะดวกในการท่องเที่ยวลดลง</t>
  </si>
  <si>
    <t xml:space="preserve">ผลลัพธ์ = ลดการสูญเสียจากภัยพิบัติ/เมื่อคลี่คลายสถานการณื/รับมือได้ไว ระบบขนส่งก็จะปกติ
</t>
  </si>
  <si>
    <t>ผลกระทบ = ลดความเสียหายต่อสิ่งอำนวยความสะดวกในการท่องเที่ยว</t>
  </si>
  <si>
    <t>ผลผลิต =
มีขนส่งสาธารณะเพิ่มขึ้น มีเส้นทางขนส่งสธารณะเพิ่มขึ้น</t>
  </si>
  <si>
    <t>ผลลัพธ์ =
ประชาชนและนักท่องเที่ยวมีการขนส่งและการเดินทางที่สะดวก และรวดเร็ว นักท่องเที่ยวสามารถเข้าถึงแหล่งท่องเที่ยวในจังหวัดได้หลายแห่ง</t>
  </si>
  <si>
    <t>ผลกระทบ = มีทางเลือกให้นักท่องเที่ยวได้เลือกที่พัก และจำนวนวันในการท่องเที่ยวไดด้มากขึ้น</t>
  </si>
  <si>
    <t>ผลผลิต =
มีเที่ยวบินและสายการบินที่เพิ่มขึ้น</t>
  </si>
  <si>
    <t>ผลลัพธ์ =
 นักท่องเที่ยวมีการขนส่งที่ดีและสะดวก</t>
  </si>
  <si>
    <t>ผลกระทบ = มีทางเลือกให้นักท่องเที่ยวมากขึ้น จำนวนนักท่องเที่ยวที่เพิ่มขึ้น</t>
  </si>
  <si>
    <t>ผลผลิต =
มีแหล่งท่องเที่ยวมากขึ้นและมีกิจกรรมท่องเที่ยวมากขึ้น</t>
  </si>
  <si>
    <t>ผลลัพธ์ =
มีรายได้จากแหล่งท่องเที่ยวทางธรรมชาติของทุกภาคส่วน นักท่องเที่ยวและจำนวนวันพักที่เพิ่มขึ้น</t>
  </si>
  <si>
    <t>ผลกระทบ = เศรษฐกิจดีขึ้น ได้พัฒนาแหล่งท่องเที่ยวทางธรรมชาติ</t>
  </si>
  <si>
    <t>ผลผลิต =
ปุ๋ยอินทรีย์</t>
  </si>
  <si>
    <t>ผลลัพธ์ =
ลดการเผาในที่โล่ง</t>
  </si>
  <si>
    <t>ผลกระทบ =ลดการร้องเรียนเหตุรำคาญจากฝุ่นควันที่เกิดจากการเผาในที่โล่ง</t>
  </si>
  <si>
    <t>ผลผลิต =
ผู้เข้าร่วมออกกำลังกาย</t>
  </si>
  <si>
    <t>ผลลัพธ์ =
ลดจำนวนผู้ป่วย ลดจำนวนผู้เสียชีวิตจากโรคทางเดินหายใจ</t>
  </si>
  <si>
    <t>ผลกระทบ = ลดค่าใช้จ่ายในการรักษาพยาบาล</t>
  </si>
  <si>
    <t>ผลผลิต =
พื้นที่ในโครงการปลอดโรคไข้เลือดออก</t>
  </si>
  <si>
    <t xml:space="preserve">ผลลัพธ์ = จำนวนผู้ป่วยไข้เลือดออกลดลง และลดการสูญเสียชีวิตและทรัพย์สิน
</t>
  </si>
  <si>
    <t>ผลกระทบ = ประชาชนปลอดภัยจากโรคไข้เลือดออก</t>
  </si>
  <si>
    <t>กลุ่ม /ราย/ไร่</t>
  </si>
  <si>
    <t>จำนวนผุ้ใช้น้ำ</t>
  </si>
  <si>
    <t>ความร่วมมือในการบริหารจัดการน้ำแบบมีส่วนร่วม</t>
  </si>
  <si>
    <t>ลดความขัดแย้งของผู้ใช้น้ำ (Stake holder)</t>
  </si>
  <si>
    <t>พื้นที่การใช้สารชีวภัณฑ์ (จำนวนไร่) / จำนวนเกษตรที่ได้รับความรู้</t>
  </si>
  <si>
    <t>ลดต้นทุนการผลิต</t>
  </si>
  <si>
    <t>การระบาดของแมลงศัตรูพืชลดลง / ผลผลิตเพิ่มขึ้นและปลอดภัย</t>
  </si>
  <si>
    <t>เกษตรกรมีรายได้เพิ่มขึ้นและสุขภาพดี</t>
  </si>
  <si>
    <t>จำนวนผู้เข้าอบรม</t>
  </si>
  <si>
    <t>ได้รับความรู้ในการป้องกันและนำไปปฏิบัติในชีวิตประจำวัน</t>
  </si>
  <si>
    <t>ประชาชนจัดการและหลีกเลี่ยงสาเหตุการเกิดความเสี่ยงได้ดีขึ้น</t>
  </si>
  <si>
    <t xml:space="preserve">ผลผลิต =ได้รับความรู้ในการป้องกันและนำไปปฏิบัติในชีวิตประจำวัน
</t>
  </si>
  <si>
    <t>ผลลัพธ์ =
ประชาชนจัดการและหลีกเลี่ยงสาเหตุการเกิดความเสี่ยงได้ดีขึ้น</t>
  </si>
  <si>
    <t>ผลกระทบ = เกิดความมั่นคงของระบบนิเวศ</t>
  </si>
  <si>
    <t xml:space="preserve">ผลผลิต = จำนวนผุ้ใช้น้ำ
</t>
  </si>
  <si>
    <t xml:space="preserve">ผลลัพธ์ = ความร่วมมือในการบริหารจัดการน้ำแบบมีส่วนร่วม
</t>
  </si>
  <si>
    <t>ผลกระทบ = ลดความขัดแย้งของผู้ใช้น้ำ (Stake holder)</t>
  </si>
  <si>
    <t>ผลผลิต =
 ลดต้นทุนการผลิต</t>
  </si>
  <si>
    <t>ผลลัพธ์ =
การระบาดของแมลงศัตรูพืชลดลง / ผลผลิตเพิ่มขึ้นและปลอดภัย</t>
  </si>
  <si>
    <t>ผลกระทบ = เกษตรกรมีรายได้เพิ่มขึ้นและสุขภาพดี</t>
  </si>
  <si>
    <t>ผลผลิต =
จำนวนสัตว์ป่า และพืชพรรณเพิ่มขึ้น</t>
  </si>
  <si>
    <t>ผลลัพธ์ =
มีความหลากหลายทางชีวภาพ</t>
  </si>
  <si>
    <t>ผลกระทบ = เกิดการใช้ทรัพยากรอย่างยั่งยืนและสมดุล เกิดความมั่นคงของระบบนิเวศ</t>
  </si>
  <si>
    <t>ผลผลิต =
เอกสารสิทธิทำกิน</t>
  </si>
  <si>
    <t>ผลลัพธ์ =
ราษฎรมีสทธิทำกิน /มีการบริหารพื้นที่ป่าและพื้นที่ทำกินชัดเจน</t>
  </si>
  <si>
    <t>ผลกระทบ = ประชาชนในพื้นที่ได้รับประโยชน์ (แหล่งอาหาร/แหล่งน้ำ/เกษตร)</t>
  </si>
  <si>
    <t>ผลผลิต =
พื้นที่ป่าเพิ่มขึ้น</t>
  </si>
  <si>
    <t>ผลลัพธ์ =
 พื้นที่ป่าเพิ่มขึ้น เกิดความสมบูรณ์ของระบบนิเวศ</t>
  </si>
  <si>
    <t>ผลกระทบ = เกิดความสมดุลของป่าและสัตว์</t>
  </si>
  <si>
    <t>ผลผลิต =
ประชาชนเกิดการปรับตัวต่อสภาพอากาศและมีความพร้อมในการรับมือ</t>
  </si>
  <si>
    <t>ผลลัพธ์ =
ประชาชนได้รับข่าวสารและข้อมูลที่ถูกต้อง</t>
  </si>
  <si>
    <t>ผลกระทบ =  มีคุณภาพชีวิตดีขึ้น</t>
  </si>
  <si>
    <t>ผลผลิต =
ประชาชนสนใจในการใช้พลังงานทดแทนมากขึ้น</t>
  </si>
  <si>
    <t>ผลลัพธ์ =
ลดการปล่อยก๊าซเรือนกระจก</t>
  </si>
  <si>
    <t>ผลกระทบ =ลดปัญหาโลกร้อน</t>
  </si>
  <si>
    <t>ผลผลิต =
มีแผนรับมือจากสาธารณภัย</t>
  </si>
  <si>
    <t>ผลลัพธ์ =
ลดการสูญเสืยในชีวิตและทรัพย์สิน</t>
  </si>
  <si>
    <t>ผลกระทบ = ลดการสาธารณภัย</t>
  </si>
  <si>
    <t>ผลผลิต =
บริการสาธารณะเป็ฯระบบมากขึ้น</t>
  </si>
  <si>
    <t>ผลลัพธ์ =
บริการสาธารณะเพียงพอต่อความต้องการ</t>
  </si>
  <si>
    <t>ผลกระทบ = ระบบขนส่งสาธารณที่มีคุณภาพ</t>
  </si>
  <si>
    <t>ผลผลิต =
เศรษฐกิจหมุนเวียนมากขึ้น</t>
  </si>
  <si>
    <t>ผลลัพธ์ =
 เทคโนโลยีพลังงานทดแทนได้รับความสนใจมากขึ้น</t>
  </si>
  <si>
    <t>ผลกระทบ = ประชาชนได้รับประโยชน์จากการลดต้นทุน</t>
  </si>
  <si>
    <t>ผลผลิต =
ระบบนิเวศมีความสมบูรณ์มากขึ้น</t>
  </si>
  <si>
    <t>ผลลัพธ์ =
มลพิษลดลง</t>
  </si>
  <si>
    <t>สำนักงานเกษตรและสหกรณ์จังหวัดแม่ฮ่องสอน
สำนักงานเกษตรจังหวัดจังหวัดแม่ฮ่องสอน
สำนักงานปศุสัตว์จังหวัดแม่ฮ่องสอน
สำนักงานประมงจังหวัดแม่ฮ่องสอน
สถานีพัฒนาที่ดินจังหวัดแม่ฮ่องสอน</t>
  </si>
  <si>
    <t>สำนักงานจังหวัดแม่ฮ่องสอน
ท่องเที่ยวและกีฬาจังหวัดแม่ฮ่องสอน</t>
  </si>
  <si>
    <t>สำนักงานสาธารณสุขจังหวัดแม่ฮ่องสอน
องค์การบริหารส่วนจังหวัดแม่ฮ่องสอน
	สำนักงานเทศบาลนครแม่ฮ่องสอน</t>
  </si>
  <si>
    <t>สำนักงานจัดการทรัพยากรป่าไม้ที่ 1 สาขาแม่ฮ่องสอน
สำนักงานบริหารพื้นที่อนุรักษ์ที่ 16 สาขาแม่สะเรียง
สำนักงานสิ่งแวดล้อมและควบคุมมลพิษที่ 1 (เชียงใหม่)
สำนักงานทรัพยากรธรรมชาติและสิ่งแวดล้อมจังหวัดแม่ฮ่องสอน</t>
  </si>
  <si>
    <t>สำนักงานโยธาธิการและผังเมืองจังหวัดแม่ฮ่องสอน
สำนักงานพัฒนาสังคมและความมั่นคงของมนุษย์
สำนักงานอุตสาหกรรมจังหวัดแม่ฮ่องสอน
สำนักงานพลังงานจังหวัดแม่ฮ่องสอน
สำนักงานขนส่งจังหวัดแม่ฮ่องสอน
สำนักงานส่งเสริมการปกครองส่วนท้องถิ่นจังหวัดแม่ฮ่องสอน
สำนักงานสถิติจังหวัดแม่ฮ่องสอน
การไฟฟ้าส่วนภูมิภาคจังหวัดแม่ฮ่องสอน
สภาอุตสาหกรรมจังหวัดแม่ฮ่องสอน
สำนักงานที่ดินจังหวัดแม่ฮ่องสอน
ท่าอากาศยานจังหวัดแม่ฮ่องสอน
โรงไฟฟ้าเซลล์แสงอาทิตย์ผาบ่อง
สำนักงานป้องกันและบรรเทาสาธารณภัยจังหวัดแม่ฮ่องสอน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</si>
  <si>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</si>
  <si>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รายงานปริมาณน้ำใช้การได้/น้ำต้นทุน</t>
  </si>
  <si>
    <t>รวบรวมข้อมูลจากรายงาน</t>
  </si>
  <si>
    <t>ร้อยละปริมาณน้ำต้นทุน/น้ำใช้การได้</t>
  </si>
  <si>
    <t>ความเสียหายทางเศรษฐกิจที่เกิดจากปริมาณน้ำไม่มีเพียงพอ</t>
  </si>
  <si>
    <t>สาธารณะ</t>
  </si>
  <si>
    <t>ปริมาณน้ำใช้การได้/ต้นทุน</t>
  </si>
  <si>
    <t>ปริมาณน้ำเพียงพอต่อความต้องการใช้น้ำ</t>
  </si>
  <si>
    <t>รายปี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</si>
  <si>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 xml:space="preserve">) </t>
    </r>
  </si>
  <si>
    <t>ปริมาณปุ๋ยอินทรีย์ (กิโลกรัม)</t>
  </si>
  <si>
    <t>รายงานประจำปี</t>
  </si>
  <si>
    <t>ร้อยละการเพิ่มขึ้นของผลผลิตทางการเกษตรอินทรีย์</t>
  </si>
  <si>
    <t>มูลค่าทางเศรษฐกิจภาคการเกษตร</t>
  </si>
  <si>
    <t>เกษตรกร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</si>
  <si>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</si>
  <si>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</si>
  <si>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เกษตรจังหวัดเชียงใหม่</t>
  </si>
  <si>
    <t>การประปาส่วนภูมิภาคจังหวัดแม่ฮ่องสอน
สำนักงานเจ้าท่าภูมิภาคสาขาเชียงใหม่
โครงการชลประทานแม่ฮ่องสอน
สำนักงานทรัพยากรน้ำบาดาลเขต 1 ลำปาง สำนักงานจัดการทรัพยากรป่าไม้ที่ 1 สาขาแม่ฮ่องสอน
สำนักงานบริหารพื้นที่อนุรักษ์ที่ 16 สาขาแม่สะเรียง
สำนักงานสิ่งแวดล้อมและควบคุมมลพิษที่ 1 (เชียงใหม่)
สำนักงานทรัพยากรธรรมชาติและสิ่งแวดล้อมจังหวัดแม่ฮ่องสอน</t>
  </si>
  <si>
    <t xml:space="preserve">สำนักงานเจ้าท่าภูมิภาคสาขาเชียงใหม่
โครงการชลประทานแม่ฮ่องสอน
</t>
  </si>
  <si>
    <t>โครงการชลประทานแม่ฮ่องสอน
สำนักงานทรัพยากรน้ำบาดาลเขต 1 ลำปาง สำนักงานจัดการทรัพยากรป่าไม้ที่ 1 สาขาแม่ฮ่องสอน
สำนักงานบริหารพื้นที่อนุรักษ์ที่ 16 สาขาแม่สะเรียง
สำนักงานสิ่งแวดล้อมและควบคุมมลพิษที่ 1 (เชียงใหม่)
สำนักงานทรัพยากรธรรมชาติและสิ่งแวดล้อมจังหวัดแม่ฮ่องสอน</t>
  </si>
  <si>
    <t>สำนักงานเกษตรและสหกรณ์จังหวัดแม่ฮ่องสอน
สำนักงานเกษตรจังหวัดจังหวัดแม่ฮ่องสอน
สถานีพัฒนาที่ดินจังหวัดแม่ฮ่องสอน</t>
  </si>
  <si>
    <t>สำนักงานปศุสัตว์จังหวัดแม่ฮ่องสอน
สำนักงานประมงจังหวัดแม่ฮ่องสอน</t>
  </si>
  <si>
    <t>ปริมาณผลผลิต (ตัน)</t>
  </si>
  <si>
    <t>รายงานปริมาณผลผลิต</t>
  </si>
  <si>
    <t>ร้อยละการเพิ่มขึ้นของผลผลิตทางการเกษตรและปศุสัตว์</t>
  </si>
  <si>
    <t>พื้นที่ปลูกหญ้าแฝก (ไร่)</t>
  </si>
  <si>
    <t>รายงานพื้นที่ปลูก</t>
  </si>
  <si>
    <t>สถิติการใช้ประโยชน์ที่ดิน</t>
  </si>
  <si>
    <t>พื้นที่ที่มีการชะล้างหน้าดิน (ไร่)</t>
  </si>
  <si>
    <t>ลดผลกระทบการชะล้างหน้าดินในพื้นที่ทางการเกษตร</t>
  </si>
  <si>
    <t>ร้อยละการเพิ่มขึ้นของผลผลิตทางการเกษตร</t>
  </si>
  <si>
    <t>จำนวนโครงสร้างพื้นฐานที่ได้รับการพัฒนา (แห่ง)</t>
  </si>
  <si>
    <t>รายงานการดำเนินโครงการ</t>
  </si>
  <si>
    <t>ร้อยละการเกิดอุบัติเหตุ</t>
  </si>
  <si>
    <t>มูลค่าทางเศรษฐกิจภาคการท่องเที่ยว</t>
  </si>
  <si>
    <t>เพิ่มรายได้ให้กับผู้ประกอบการ</t>
  </si>
  <si>
    <t xml:space="preserve">จำนวนนักท่องเที่ยว (ราย) </t>
  </si>
  <si>
    <t>จำนวนนักท่องเที่ยว (ราย)</t>
  </si>
  <si>
    <t>รายได้จากการท่องเที่ยวเพิ่มขึ้น</t>
  </si>
  <si>
    <t>จำนวนผู้ป่าวย (ราย)</t>
  </si>
  <si>
    <t>ร้อยละของจำนวนผู้ป่วย</t>
  </si>
  <si>
    <t>ประชาชนมีสุขภาพที่ดีและสร้างมีความตระหนักรู้ให้กับประชาชน</t>
  </si>
  <si>
    <t>พื้นที่ป่า (ไร่)</t>
  </si>
  <si>
    <t>รวบรวมข้อมูลจากรายงาน, ข้อมูลสาสนเทศเชิงพื้นที่ (GIS)</t>
  </si>
  <si>
    <t>ร้อยละพื้นที่ป่า</t>
  </si>
  <si>
    <t>รักษาระบบนิเวศให้ดีขึ้น</t>
  </si>
  <si>
    <t>สำนักงานจัดการทรัพยากรป่าไม้ที่ 1 สาขาแม่ฮ่องสอน
สำนักงานบริหารพื้นที่อนุรักษ์ที่ 16 สาขาแม่สะเรียง
สำนักงานทรัพยากรธรรมชาติและสิ่งแวดล้อมจังหวัดแม่ฮ่องสอน</t>
  </si>
  <si>
    <t>พื้นที่อยู่อาศัย (ไร่)</t>
  </si>
  <si>
    <t>ร้อยละพื้นที่</t>
  </si>
  <si>
    <t>พื้นที่ (ไร่)</t>
  </si>
  <si>
    <t>รักษาระบบนิเวศให้ดีขึ้น ประชาชนมีที่ดินทำกินรายได้เพิ่มขึ้น</t>
  </si>
  <si>
    <t>พื้นที่ป่าที่ถูกเผา (ไร่)</t>
  </si>
  <si>
    <t>รายงานพื้นที่</t>
  </si>
  <si>
    <t>ร้อยละการลดพื้นที่ป่าที่ถูกเผา</t>
  </si>
  <si>
    <t>มูลค่าทางเศรษฐกิจภาคป่าไม้</t>
  </si>
  <si>
    <t>ลดการเผาในพื้นที่ป่า</t>
  </si>
  <si>
    <t>จำนวนผู้เข้าอบรม (คน)</t>
  </si>
  <si>
    <t>ร้อยละจำนวนผู้เข้าอบรมต่อประชากรทั้งหมด</t>
  </si>
  <si>
    <t>จำนวนผู้ป่วย</t>
  </si>
  <si>
    <t>จำนวนพื้นที่ป่า</t>
  </si>
  <si>
    <t>ประชาชนมีความรู้ความเข้าใจและปรับตัวรองรับต่อผลกระทบที่จะเกิดขึ้น</t>
  </si>
  <si>
    <t>สำนักงานทรัพยากรธรรมชาติและสิ่งแวดล้อมจังหวัดแม่ฮ่องสอน</t>
  </si>
  <si>
    <t>สำนักงานพลังงานจังหวัดแม่ฮ่องสอน
สำนักงานส่งเสริมการปกครองส่วนท้องถิ่นจังหวัดแม่ฮ่องสอน
สำนักงานสถิติจังหวัดแม่ฮ่องสอน
การไฟฟ้าส่วนภูมิภาคจังหวัดแม่ฮ่องสอน สำนักงานทรัพยากรธรรมชาติและสิ่งแวดล้อมจังหวัดแม่ฮ่องสอน</t>
  </si>
  <si>
    <t>จำนวนศูนย์ (แห่ง)</t>
  </si>
  <si>
    <t>จำนวนแผน (แผน)</t>
  </si>
  <si>
    <t>สำนักงานป้องกันและบรรเทาสาธารณภัยจังหวัดแม่ฮ่องสอน</t>
  </si>
  <si>
    <t>สภาอุตสาหกรรมจังหวัดแม่ฮ่องสอน
สำนักงานป้องกันและบรรเทาสาธารณภัยจังหวัดแม่ฮ่องสอน สำนักงานทรัพยากรธรรมชาติและสิ่งแวดล้อมจังหวัดแม่ฮ่องสอน</t>
  </si>
  <si>
    <t>โครงการแก้ไขปัญหาคุณภาพน้้าด้านแมงกานีสอ่างเก็บน้้าห้วยแม่ฮ่องสอน (แหล่งน้้าหลัก)</t>
  </si>
  <si>
    <t>โครงการขุดลอกร่องชักน้้าดิบโรงสูบน้้าแรงต่้าปางหมู แม่น้้าปาย (แหล่งน้้าส้ารอง)</t>
  </si>
  <si>
    <t>แหล่งน้ำสะอาด</t>
  </si>
  <si>
    <t>ประชาชนมีน้ำใช้ที่มีคุณภาพ</t>
  </si>
  <si>
    <t xml:space="preserve">โครงการ 5 : โครงการขุดลอกร่องชักน้้าดิบโรงสูบน้้าแรงต่้าปางหมู แม่น้้าปาย (แหล่งน้้าส้ารอง)		</t>
  </si>
  <si>
    <t>โครงการ 6 : โครงการแก้ไขปัญหาคุณภาพน้้าด้านแมงกานีสอ่างเก็บน้้าห้วยแม่ฮ่องสอน (แหล่งน้้าหลัก)</t>
  </si>
  <si>
    <t>ผลกระทบ = ประชาชนมีน้ำใช้ที่มีคุณภาพ</t>
  </si>
  <si>
    <t>ผลผลิต =
แหล่งน้ำสะอาด</t>
  </si>
  <si>
    <t>ส่งเสริมการเลี้ยงปลาดุก</t>
  </si>
  <si>
    <t>การเจริญเติบโตของสัตว์มากขึ้น</t>
  </si>
  <si>
    <t>เกษตรกรมีรายได้จากแหล่งใหม่</t>
  </si>
  <si>
    <t>จำนวนแหล่งเพาะพันธุ์</t>
  </si>
  <si>
    <t>เกษตรผสมผสาน</t>
  </si>
  <si>
    <t xml:space="preserve">โครงการ 8 : ส่งเสริมการเลี้ยงปลาดุก					</t>
  </si>
  <si>
    <t>ผลผลิต =
การเจริญเติบโตของสัตว์มากขึ้น</t>
  </si>
  <si>
    <t>ผลลัพธ์ =
เกษตรผสมผสาน</t>
  </si>
  <si>
    <t>ผลกระทบ = เกษตรกรมีรายได้จากแหล่งใหม่</t>
  </si>
  <si>
    <t>ร้อยละการเพิ่มขึ้นของทางการเกษตร</t>
  </si>
  <si>
    <t>โครงการเพิ่มประสิทธิภาพการบริหารจัดการการท่องเที่ยวโดยชุมชน</t>
  </si>
  <si>
    <t>โครงการส่งเสริมและพัฒนาการตลาดและการประชาสัมพันธ์การท่องเที่ยวเชิงรุก</t>
  </si>
  <si>
    <t xml:space="preserve">โครงการ 6 : โครงการเพิ่มประสิทธิภาพการบริหารจัดการการท่องเที่ยวโดยชุมชน	</t>
  </si>
  <si>
    <t xml:space="preserve">โครงการ 7 : โครงการส่งเสริมและพัฒนาการตลาดและการประชาสัมพันธ์การท่องเที่ยวเชิงรุก						</t>
  </si>
  <si>
    <t>คุ้มครองสุขภาพประชาชนที่ได้รับผลกระทบจากสิ่งแวดล้อมและอาชีวอนามัย</t>
  </si>
  <si>
    <t xml:space="preserve">คุ้มครองสุขภาพประชาชนที่ได้รับผลกระทบจากสิ่งแวดล้อมและอาชีวอนามัย					</t>
  </si>
  <si>
    <t xml:space="preserve">โครงการ 4 : คุ้มครองสุขภาพประชาชนที่ได้รับผลกระทบจากสิ่งแวดล้อมและอาชีวอนามัย									</t>
  </si>
  <si>
    <t>ประชาชนมีสุขภาพทีดีขึ้น</t>
  </si>
  <si>
    <t>ลดจำนวนผู้ป่วย ลดจำนวนผู้เสียชีวิตด้านชีวอนามัย</t>
  </si>
  <si>
    <t xml:space="preserve">ผลลัพธ์ = ลดจำนวนผู้ป่วย ลดจำนวนผู้เสียชีวิตด้านชีวอนามัย
</t>
  </si>
  <si>
    <t xml:space="preserve">ธผลผลิต = ประชาชนมีสุขภาพทีดีขึ้น
</t>
  </si>
  <si>
    <t>จำนวนผู้ป่วย (ราย)</t>
  </si>
  <si>
    <t>โครงการบริหารจัดการลุ่มน้้าและวางระบบธรรมาภิบาลสิ่งแวดล้อม</t>
  </si>
  <si>
    <t xml:space="preserve">โครงการบริหารจัดการลุ่มน้้าและวางระบบธรรมาภิบาลสิ่งแวดล้อม					</t>
  </si>
  <si>
    <t xml:space="preserve">โครงการ 7 :โครงการบริหารจัดการลุ่มน้้าและวางระบบธรรมาภิบาลสิ่งแวดล้อม				</t>
  </si>
  <si>
    <t>สำนักงานเจ้าท่าภูมิภาคสาขาเชียงใหม่
โครงการชลประทานแม่ฮ่องสอน
สำนักงานทรัพยากรธรรมชาติและสิ่งแวดล้อมจังหวัดแม่ฮ่องสอน</t>
  </si>
  <si>
    <t>โครงการขุดเจาะบ่อน้ำบาดาลพร้อมก่อสร้างระบบกักเก็บน้ำผิวดินด้วยถังไฟเบอร์กลาสในพื้นที่ขาดแคลนน้ำ</t>
  </si>
  <si>
    <t xml:space="preserve">โครงการให้บริการจัดหาแหล่งน้ำจังหวัดแม่ฮ่องสอน
</t>
  </si>
  <si>
    <t>โครงการที่ 9</t>
  </si>
  <si>
    <t>โครงการที่ 10</t>
  </si>
  <si>
    <t>โครงการส่งเสริมและพัฒนาการผลิตสินค้าสิ่งบ่งชี้ทางภูมิศาสตร์</t>
  </si>
  <si>
    <t>โครงการเพิ่มสมรรถนะด้านการบริหารและจัดการพลังงานครบวงจรในชุมชนระดับตำบลและเครือข่ายพลังงานชุมชน</t>
  </si>
  <si>
    <t>โครงการส่งเสริมการใช้พลังงานทดแทนและอนุรักษ์พลังงานในพื้นที่จังหวัดแม่ฮ่องสอน</t>
  </si>
  <si>
    <t>โครงการเพิ่มประสิทธิภาพศูนย์บริการข้อมูลด้านการอนุรักษ์พลังงานและพลังงานเคลื่อนที่ (Energy Mobile Unit)</t>
  </si>
  <si>
    <t>โครงการแผนงานพัฒนาระบบ Microgrid และติดตั้งระบบจัดเก็บพลังงานด้วยแบตเตอรี่ (Battery Energy Storage
System: BESS)</t>
  </si>
  <si>
    <t>โครงการเฝ้าระวัง ป้องกันและควบคุมการแพร่ระบาดของโรคติดต่อในโรงเรียนอบจ.บ้านจองคำ</t>
  </si>
  <si>
    <t>โครงการจัดระบบบริการทางการแพทย์ฉุกเฉินและการส่งต่อผู้ป่วยในพื้นที่สูงและทุรกันดารโดยการมีส่วนร่วมของชุมชน</t>
  </si>
  <si>
    <t>โครงการป้องกันและควบคุมการระบาดของโรคติดต่อในคน/สัตว์จังหวัดแม่ฮ่องสอน</t>
  </si>
  <si>
    <t>โครงการที่ 11</t>
  </si>
  <si>
    <t>โครงการที่ 12</t>
  </si>
  <si>
    <t>โครงการที่ 13</t>
  </si>
  <si>
    <t>โครงการที่ 14</t>
  </si>
  <si>
    <t>โครงการที่ 15</t>
  </si>
  <si>
    <t>โครงการที่ 16</t>
  </si>
  <si>
    <t>โครงการที่ 17</t>
  </si>
  <si>
    <t>โครงการที่ 18</t>
  </si>
  <si>
    <t xml:space="preserve">โครงการขุดเจาะบ่อน้ำบาดาลพร้อมก่อสร้างระบบกักเก็บน้ำผิวดินด้วยถังไฟเบอร์กลาสในพื้นที่ขาดแคลนน้ำ					</t>
  </si>
  <si>
    <t>ค่า GPP ที่เพิ่มขึ้น</t>
  </si>
  <si>
    <t>ผู้ประกอบกิจการทุกภาคส่วนมีรายได้มากขึ้น</t>
  </si>
  <si>
    <t>ปริมาณสถิติการเข้ารักษา ลดลง 80%</t>
  </si>
  <si>
    <t>จำนวนผู้ป่วยลดลง และลดการสูญเสียชีวิตและทรัพย์สิน</t>
  </si>
  <si>
    <t>ประชาชนปลอดภัยจากโรคต่างๆ</t>
  </si>
  <si>
    <t>รายได้ที่เพิ่มขึ้น</t>
  </si>
  <si>
    <t>มีพื้นที่ปลอดโรค</t>
  </si>
  <si>
    <t>ระบบการแพทย์ที่เข้าถึงประชาชน</t>
  </si>
  <si>
    <t>ประชาชนได้รับการรักษาได้ทันเวลา</t>
  </si>
  <si>
    <t xml:space="preserve">โครงการให้บริการจัดหาแหล่งน้ำจังหวัดแม่ฮ่องสอน
"					</t>
  </si>
  <si>
    <t xml:space="preserve">โครงการ 9 : โครงการให้บริการจัดหาแหล่งน้ำจังหวัดแม่ฮ่องสอน	</t>
  </si>
  <si>
    <t xml:space="preserve">โครงการ 10 : โครงการขุดเจาะบ่อน้ำบาดาลพร้อมก่อสร้างระบบกักเก็บน้ำผิวดินด้วยถังไฟเบอร์กลาสในพื้นที่ขาดแคลนน้ำ	</t>
  </si>
  <si>
    <t xml:space="preserve">โครงการ 13 : โครงการส่งเสริมการใช้พลังงานทดแทนและอนุรักษ์พลังงานในพื้นที่จังหวัดแม่ฮ่องสอน						</t>
  </si>
  <si>
    <t xml:space="preserve">โครงการ 12 : โครงการเพิ่มสมรรถนะด้านการบริหารและจัดการพลังงานครบวงจรในชุมชนระดับตำบลและเครือข่ายพลังงานชุมชน						</t>
  </si>
  <si>
    <t xml:space="preserve">โครงการ 11 : โครงการส่งเสริมและพัฒนาการผลิตสินค้าสิ่งบ่งชี้ทางภูมิศาสตร์						</t>
  </si>
  <si>
    <t>ผลผลิต =
รายได้ที่เพิ่มขึ้น</t>
  </si>
  <si>
    <t>ผลลัพธ์ =
ผู้ประกอบกิจการทุกภาคส่วนมีรายได้มากขึ้น</t>
  </si>
  <si>
    <t>สินค้าที่เพิ่มขึ้น (ชิ้น)</t>
  </si>
  <si>
    <t>มูลค่าทางเศรษฐกิจ</t>
  </si>
  <si>
    <t>รายได้จากกสินค้าท้องถิ่นเพิ่มขึ้น</t>
  </si>
  <si>
    <t xml:space="preserve">สำนักงานจังหวัดแม่ฮ่องสอน
</t>
  </si>
  <si>
    <t xml:space="preserve">โครงการ 14 : โครงการเพิ่มประสิทธิภาพศูนย์บริการข้อมูลด้านการอนุรักษ์พลังงานและพลังงานเคลื่อนที่ (Energy Mobile Unit)										</t>
  </si>
  <si>
    <t xml:space="preserve">โครงการ 15 : "โครงการแผนงานพัฒนาระบบ Microgrid และติดตั้งระบบจัดเก็บพลังงานด้วยแบตเตอรี่ (Battery Energy Storage
System: BESS)"										</t>
  </si>
  <si>
    <t xml:space="preserve">โครงการ 16 : โครงการเฝ้าระวัง ป้องกันและควบคุมการแพร่ระบาดของโรคติดต่อในโรงเรียนอบจ.บ้านจองคำ										</t>
  </si>
  <si>
    <t xml:space="preserve">โครงการ 17 : โครงการจัดระบบบริการทางการแพทย์ฉุกเฉินและการส่งต่อผู้ป่วยในพื้นที่สูงและทุรกันดารโดยการมีส่วนร่วมของชุมชน										</t>
  </si>
  <si>
    <t>ผลผลิต =
มีพื้นที่ปลอดโรค</t>
  </si>
  <si>
    <t>ผลผลิต =
ระบบการแพทย์ที่เข้าถึงประชาชน</t>
  </si>
  <si>
    <t xml:space="preserve">ผลลัพธ์ =จำนวนผู้ป่วยลดลง และลดการสูญเสียชีวิตและทรัพย์สิน
</t>
  </si>
  <si>
    <t>ผลกระทบ =ประชาชนปลอดภัยจากโรคต่างๆ</t>
  </si>
  <si>
    <t>ผลกระทบ =ประชาชนได้รับการรักษาได้ทันเวลา</t>
  </si>
  <si>
    <t>โครงการ 10</t>
  </si>
  <si>
    <t>โครงการ 11</t>
  </si>
  <si>
    <t>โครงการ 12</t>
  </si>
  <si>
    <t>โครงการ 13</t>
  </si>
  <si>
    <t>โครงการ 14</t>
  </si>
  <si>
    <t>โครงการ 15</t>
  </si>
  <si>
    <t>โครงการ 16</t>
  </si>
  <si>
    <t>โครงการ 17</t>
  </si>
  <si>
    <t>โครงการ 18</t>
  </si>
  <si>
    <t>จำนวนประชาชนผู้เข้าร่วมโครงการ</t>
  </si>
  <si>
    <t xml:space="preserve">จำนวนอุบัติเหตุที่ลดลง
</t>
  </si>
  <si>
    <t xml:space="preserve">ปริมารการแจ้งร้องทุกข์ของประชาชน
</t>
  </si>
  <si>
    <t xml:space="preserve">พื้นที่ (ไร่)
</t>
  </si>
  <si>
    <t xml:space="preserve">จำนวนโครงสร้างพื้นฐานที่ได้รับการพัฒนา (แห่ง)
</t>
  </si>
  <si>
    <t>สัตว์เจริญเติบโตไม่เต็มที่/ไม่สมบูรณ์</t>
  </si>
  <si>
    <t xml:space="preserve">ความเสียหายต่อระบบสาธารณูปโภค </t>
  </si>
  <si>
    <t xml:space="preserve">การหยุดชะงักของเศรษฐกิจและวิถีชีวิต </t>
  </si>
  <si>
    <t xml:space="preserve">โครงการ 18 : โครงการป้องกันและควบคุมการระบาดของโรคติดต่อในคน/สัตว์จังหวัดแม่ฮ่องสอน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</si>
</sst>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2"/>
      <color theme="1"/>
      <name val="Prompt Regular"/>
      <charset val="222"/>
    </font>
    <font>
      <b/>
      <sz val="12"/>
      <color rgb="FF000000"/>
      <name val="Prompt Regular"/>
      <charset val="222"/>
    </font>
    <font>
      <sz val="11"/>
      <color rgb="FFFF0000"/>
      <name val="Tahoma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6"/>
      <color theme="1"/>
      <name val="TH SarabunPSK"/>
      <family val="2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vertAlign val="superscript"/>
      <sz val="11"/>
      <color theme="1"/>
      <name val="Calibri (Body)"/>
    </font>
    <font>
      <sz val="16"/>
      <color rgb="FF000000"/>
      <name val="Helvetica"/>
      <family val="2"/>
    </font>
    <font>
      <sz val="11"/>
      <color rgb="FF000000"/>
      <name val="Tahoma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/>
    <xf numFmtId="0" fontId="7" fillId="17" borderId="1" xfId="0" applyFont="1" applyFill="1" applyBorder="1"/>
    <xf numFmtId="0" fontId="7" fillId="14" borderId="1" xfId="0" applyFont="1" applyFill="1" applyBorder="1" applyAlignment="1">
      <alignment vertical="top"/>
    </xf>
    <xf numFmtId="0" fontId="7" fillId="1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9" fillId="0" borderId="0" xfId="0" applyFont="1"/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 readingOrder="1"/>
    </xf>
    <xf numFmtId="0" fontId="10" fillId="9" borderId="1" xfId="0" applyFont="1" applyFill="1" applyBorder="1" applyAlignment="1">
      <alignment wrapText="1"/>
    </xf>
    <xf numFmtId="0" fontId="10" fillId="1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10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1" fontId="0" fillId="0" borderId="1" xfId="0" applyNumberFormat="1" applyBorder="1"/>
    <xf numFmtId="0" fontId="7" fillId="17" borderId="1" xfId="0" applyFont="1" applyFill="1" applyBorder="1" applyAlignment="1">
      <alignment vertical="center" wrapText="1"/>
    </xf>
    <xf numFmtId="0" fontId="0" fillId="18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4" borderId="5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18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 readingOrder="1"/>
    </xf>
    <xf numFmtId="0" fontId="10" fillId="18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wrapText="1"/>
    </xf>
    <xf numFmtId="0" fontId="0" fillId="16" borderId="1" xfId="0" applyFill="1" applyBorder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0" fillId="14" borderId="1" xfId="0" applyFill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/>
    <xf numFmtId="0" fontId="7" fillId="0" borderId="5" xfId="0" applyFont="1" applyBorder="1" applyAlignment="1">
      <alignment horizontal="left" vertical="center"/>
    </xf>
    <xf numFmtId="0" fontId="0" fillId="18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16" fillId="0" borderId="1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right" vertical="center"/>
    </xf>
    <xf numFmtId="0" fontId="16" fillId="0" borderId="5" xfId="0" applyFont="1" applyBorder="1" applyAlignment="1">
      <alignment vertical="center"/>
    </xf>
    <xf numFmtId="0" fontId="0" fillId="14" borderId="2" xfId="0" applyFill="1" applyBorder="1" applyAlignment="1">
      <alignment horizontal="left" vertical="top"/>
    </xf>
    <xf numFmtId="0" fontId="1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/>
    </xf>
    <xf numFmtId="0" fontId="16" fillId="0" borderId="1" xfId="0" applyFont="1" applyBorder="1"/>
    <xf numFmtId="0" fontId="0" fillId="14" borderId="5" xfId="0" applyFill="1" applyBorder="1" applyAlignment="1">
      <alignment horizontal="left"/>
    </xf>
    <xf numFmtId="0" fontId="0" fillId="14" borderId="6" xfId="0" applyFill="1" applyBorder="1" applyAlignment="1">
      <alignment horizontal="left" vertical="top" wrapText="1"/>
    </xf>
    <xf numFmtId="0" fontId="0" fillId="14" borderId="7" xfId="0" applyFill="1" applyBorder="1" applyAlignment="1">
      <alignment horizontal="left" vertical="top" wrapText="1"/>
    </xf>
    <xf numFmtId="0" fontId="7" fillId="14" borderId="5" xfId="0" applyFont="1" applyFill="1" applyBorder="1" applyAlignment="1">
      <alignment horizontal="center"/>
    </xf>
    <xf numFmtId="0" fontId="0" fillId="14" borderId="5" xfId="0" applyFill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0" fillId="0" borderId="2" xfId="0" applyBorder="1"/>
    <xf numFmtId="0" fontId="7" fillId="14" borderId="2" xfId="0" applyFont="1" applyFill="1" applyBorder="1" applyAlignment="1">
      <alignment horizontal="center"/>
    </xf>
    <xf numFmtId="0" fontId="0" fillId="14" borderId="12" xfId="0" applyFill="1" applyBorder="1" applyAlignment="1">
      <alignment horizontal="left"/>
    </xf>
    <xf numFmtId="0" fontId="15" fillId="0" borderId="5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vertical="center"/>
    </xf>
    <xf numFmtId="2" fontId="0" fillId="18" borderId="1" xfId="0" applyNumberFormat="1" applyFill="1" applyBorder="1" applyAlignment="1">
      <alignment vertical="center"/>
    </xf>
    <xf numFmtId="0" fontId="7" fillId="18" borderId="1" xfId="0" applyFont="1" applyFill="1" applyBorder="1" applyAlignment="1">
      <alignment vertical="center"/>
    </xf>
    <xf numFmtId="0" fontId="0" fillId="18" borderId="0" xfId="0" applyFill="1"/>
    <xf numFmtId="0" fontId="21" fillId="0" borderId="0" xfId="0" applyFont="1"/>
    <xf numFmtId="2" fontId="0" fillId="0" borderId="3" xfId="0" applyNumberFormat="1" applyBorder="1" applyAlignment="1">
      <alignment vertical="center"/>
    </xf>
    <xf numFmtId="0" fontId="7" fillId="0" borderId="0" xfId="0" applyFont="1"/>
    <xf numFmtId="0" fontId="0" fillId="0" borderId="1" xfId="0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18" borderId="2" xfId="0" applyFont="1" applyFill="1" applyBorder="1" applyAlignment="1">
      <alignment horizontal="left" vertical="center" wrapText="1"/>
    </xf>
    <xf numFmtId="0" fontId="10" fillId="18" borderId="3" xfId="0" applyFont="1" applyFill="1" applyBorder="1" applyAlignment="1">
      <alignment horizontal="left" vertical="center" wrapText="1"/>
    </xf>
    <xf numFmtId="0" fontId="10" fillId="18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17" borderId="1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/>
    </xf>
    <xf numFmtId="0" fontId="7" fillId="17" borderId="2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17" borderId="5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left" vertical="center"/>
    </xf>
    <xf numFmtId="0" fontId="7" fillId="18" borderId="3" xfId="0" applyFont="1" applyFill="1" applyBorder="1" applyAlignment="1">
      <alignment horizontal="left" vertical="center"/>
    </xf>
    <xf numFmtId="0" fontId="7" fillId="18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18" borderId="1" xfId="0" applyFont="1" applyFill="1" applyBorder="1" applyAlignment="1">
      <alignment horizontal="left" vertical="center"/>
    </xf>
    <xf numFmtId="0" fontId="7" fillId="17" borderId="7" xfId="0" applyFont="1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7" fillId="17" borderId="13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 vertical="top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left"/>
    </xf>
    <xf numFmtId="0" fontId="0" fillId="15" borderId="5" xfId="0" applyFill="1" applyBorder="1" applyAlignment="1">
      <alignment horizontal="left"/>
    </xf>
    <xf numFmtId="0" fontId="0" fillId="15" borderId="12" xfId="0" applyFill="1" applyBorder="1" applyAlignment="1">
      <alignment horizontal="left"/>
    </xf>
    <xf numFmtId="0" fontId="0" fillId="18" borderId="0" xfId="0" applyFill="1" applyAlignment="1">
      <alignment horizontal="left" vertical="center" wrapText="1"/>
    </xf>
    <xf numFmtId="0" fontId="22" fillId="19" borderId="2" xfId="0" applyFont="1" applyFill="1" applyBorder="1" applyAlignment="1">
      <alignment vertical="top" wrapText="1"/>
    </xf>
    <xf numFmtId="0" fontId="22" fillId="19" borderId="3" xfId="0" applyFont="1" applyFill="1" applyBorder="1" applyAlignment="1">
      <alignment vertical="top" wrapText="1"/>
    </xf>
    <xf numFmtId="0" fontId="22" fillId="19" borderId="14" xfId="0" applyFont="1" applyFill="1" applyBorder="1" applyAlignment="1">
      <alignment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7" fillId="5" borderId="13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16" borderId="5" xfId="0" applyFill="1" applyBorder="1" applyAlignment="1">
      <alignment horizontal="left" vertical="top"/>
    </xf>
    <xf numFmtId="0" fontId="0" fillId="16" borderId="7" xfId="0" applyFill="1" applyBorder="1" applyAlignment="1">
      <alignment horizontal="left" vertical="top"/>
    </xf>
    <xf numFmtId="1" fontId="0" fillId="16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  <xf numFmtId="0" fontId="0" fillId="16" borderId="1" xfId="0" applyFill="1" applyBorder="1" applyAlignment="1">
      <alignment horizontal="left" vertical="top"/>
    </xf>
    <xf numFmtId="1" fontId="0" fillId="16" borderId="5" xfId="0" applyNumberFormat="1" applyFill="1" applyBorder="1" applyAlignment="1">
      <alignment horizontal="center" vertical="center"/>
    </xf>
    <xf numFmtId="1" fontId="0" fillId="16" borderId="7" xfId="0" applyNumberFormat="1" applyFill="1" applyBorder="1" applyAlignment="1">
      <alignment horizontal="center" vertical="center"/>
    </xf>
    <xf numFmtId="1" fontId="0" fillId="16" borderId="6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14</xdr:row>
      <xdr:rowOff>0</xdr:rowOff>
    </xdr:to>
    <xdr:sp macro="" textlink="">
      <xdr:nvSpPr>
        <xdr:cNvPr id="2" name="Right Brace 2">
          <a:extLst>
            <a:ext uri="{FF2B5EF4-FFF2-40B4-BE49-F238E27FC236}">
              <a16:creationId xmlns:a16="http://schemas.microsoft.com/office/drawing/2014/main" id="{2852644F-38D7-42EF-949B-725CC6AF225A}"/>
            </a:ext>
          </a:extLst>
        </xdr:cNvPr>
        <xdr:cNvSpPr/>
      </xdr:nvSpPr>
      <xdr:spPr>
        <a:xfrm>
          <a:off x="8757210" y="841786"/>
          <a:ext cx="390376" cy="245087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19</xdr:row>
      <xdr:rowOff>125506</xdr:rowOff>
    </xdr:from>
    <xdr:to>
      <xdr:col>8</xdr:col>
      <xdr:colOff>582706</xdr:colOff>
      <xdr:row>32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FB44468-0D82-4442-9C52-FD9B3CD0BC33}"/>
            </a:ext>
          </a:extLst>
        </xdr:cNvPr>
        <xdr:cNvSpPr/>
      </xdr:nvSpPr>
      <xdr:spPr>
        <a:xfrm>
          <a:off x="8757210" y="4089811"/>
          <a:ext cx="390376" cy="245087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38</xdr:row>
      <xdr:rowOff>125506</xdr:rowOff>
    </xdr:from>
    <xdr:to>
      <xdr:col>8</xdr:col>
      <xdr:colOff>582706</xdr:colOff>
      <xdr:row>44</xdr:row>
      <xdr:rowOff>0</xdr:rowOff>
    </xdr:to>
    <xdr:sp macro="" textlink="">
      <xdr:nvSpPr>
        <xdr:cNvPr id="4" name="Right Brace 2">
          <a:extLst>
            <a:ext uri="{FF2B5EF4-FFF2-40B4-BE49-F238E27FC236}">
              <a16:creationId xmlns:a16="http://schemas.microsoft.com/office/drawing/2014/main" id="{426CCC68-BF66-4D7B-AD9F-2AC729F61D3B}"/>
            </a:ext>
          </a:extLst>
        </xdr:cNvPr>
        <xdr:cNvSpPr/>
      </xdr:nvSpPr>
      <xdr:spPr>
        <a:xfrm>
          <a:off x="8757210" y="7337836"/>
          <a:ext cx="390376" cy="245087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161105</xdr:colOff>
      <xdr:row>52</xdr:row>
      <xdr:rowOff>512028</xdr:rowOff>
    </xdr:from>
    <xdr:to>
      <xdr:col>8</xdr:col>
      <xdr:colOff>549576</xdr:colOff>
      <xdr:row>58</xdr:row>
      <xdr:rowOff>22087</xdr:rowOff>
    </xdr:to>
    <xdr:sp macro="" textlink="">
      <xdr:nvSpPr>
        <xdr:cNvPr id="5" name="Right Brace 2">
          <a:extLst>
            <a:ext uri="{FF2B5EF4-FFF2-40B4-BE49-F238E27FC236}">
              <a16:creationId xmlns:a16="http://schemas.microsoft.com/office/drawing/2014/main" id="{93121AD4-6900-48BB-A8A6-CA6E69143838}"/>
            </a:ext>
          </a:extLst>
        </xdr:cNvPr>
        <xdr:cNvSpPr/>
      </xdr:nvSpPr>
      <xdr:spPr>
        <a:xfrm>
          <a:off x="8410583" y="11953071"/>
          <a:ext cx="388471" cy="119971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64</xdr:row>
      <xdr:rowOff>125505</xdr:rowOff>
    </xdr:from>
    <xdr:to>
      <xdr:col>8</xdr:col>
      <xdr:colOff>582706</xdr:colOff>
      <xdr:row>76</xdr:row>
      <xdr:rowOff>0</xdr:rowOff>
    </xdr:to>
    <xdr:sp macro="" textlink="">
      <xdr:nvSpPr>
        <xdr:cNvPr id="6" name="Right Brace 2">
          <a:extLst>
            <a:ext uri="{FF2B5EF4-FFF2-40B4-BE49-F238E27FC236}">
              <a16:creationId xmlns:a16="http://schemas.microsoft.com/office/drawing/2014/main" id="{BD0CD019-50D0-469D-B0FF-BD1A6AD4B7BB}"/>
            </a:ext>
          </a:extLst>
        </xdr:cNvPr>
        <xdr:cNvSpPr/>
      </xdr:nvSpPr>
      <xdr:spPr>
        <a:xfrm>
          <a:off x="8443713" y="14349505"/>
          <a:ext cx="388471" cy="3110233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81</xdr:row>
      <xdr:rowOff>125506</xdr:rowOff>
    </xdr:from>
    <xdr:to>
      <xdr:col>8</xdr:col>
      <xdr:colOff>582706</xdr:colOff>
      <xdr:row>98</xdr:row>
      <xdr:rowOff>0</xdr:rowOff>
    </xdr:to>
    <xdr:sp macro="" textlink="">
      <xdr:nvSpPr>
        <xdr:cNvPr id="7" name="Right Brace 2">
          <a:extLst>
            <a:ext uri="{FF2B5EF4-FFF2-40B4-BE49-F238E27FC236}">
              <a16:creationId xmlns:a16="http://schemas.microsoft.com/office/drawing/2014/main" id="{9DEE4012-10F3-4B97-895E-51C1C05C6439}"/>
            </a:ext>
          </a:extLst>
        </xdr:cNvPr>
        <xdr:cNvSpPr/>
      </xdr:nvSpPr>
      <xdr:spPr>
        <a:xfrm>
          <a:off x="8757210" y="17624836"/>
          <a:ext cx="390376" cy="300332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5</xdr:col>
      <xdr:colOff>1760312</xdr:colOff>
      <xdr:row>6</xdr:row>
      <xdr:rowOff>49012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502104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45" t="s">
        <v>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47" customHeight="1" x14ac:dyDescent="0.2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42" customHeight="1" x14ac:dyDescent="0.2">
      <c r="A5" s="145" t="s">
        <v>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ht="32.5" customHeight="1" x14ac:dyDescent="0.2">
      <c r="A6" s="145" t="s">
        <v>1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3" ht="46" customHeight="1" x14ac:dyDescent="0.2">
      <c r="A7" s="145" t="s">
        <v>6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3" ht="32.5" customHeight="1" x14ac:dyDescent="0.2">
      <c r="A8" s="144" t="s">
        <v>1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ht="55.5" customHeight="1" x14ac:dyDescent="0.2">
      <c r="A9" s="145" t="s">
        <v>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 ht="40.5" customHeight="1" x14ac:dyDescent="0.2">
      <c r="A10" s="146" t="s">
        <v>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</row>
    <row r="11" spans="1:13" ht="52.5" customHeight="1" x14ac:dyDescent="0.2">
      <c r="A11" s="145" t="s">
        <v>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ht="40.5" customHeight="1" x14ac:dyDescent="0.2">
      <c r="A12" s="146" t="s">
        <v>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x14ac:dyDescent="0.2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 x14ac:dyDescent="0.2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 x14ac:dyDescent="0.2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x14ac:dyDescent="0.2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x14ac:dyDescent="0.2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 x14ac:dyDescent="0.2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x14ac:dyDescent="0.2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2734-EBAE-4AF5-9428-AF0F370C2CF5}">
  <dimension ref="B3:J58"/>
  <sheetViews>
    <sheetView topLeftCell="A37" zoomScale="90" workbookViewId="0">
      <selection activeCell="H37" sqref="H37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5" t="s">
        <v>99</v>
      </c>
      <c r="C3" s="14" t="s">
        <v>78</v>
      </c>
      <c r="D3" s="14" t="s">
        <v>79</v>
      </c>
      <c r="E3" s="14" t="s">
        <v>80</v>
      </c>
      <c r="F3" s="14" t="s">
        <v>81</v>
      </c>
      <c r="G3" s="14" t="s">
        <v>59</v>
      </c>
      <c r="H3" s="14" t="s">
        <v>82</v>
      </c>
      <c r="I3" s="29" t="s">
        <v>83</v>
      </c>
      <c r="J3" s="14" t="s">
        <v>101</v>
      </c>
    </row>
    <row r="4" spans="2:10" x14ac:dyDescent="0.15">
      <c r="B4" s="254" t="s">
        <v>50</v>
      </c>
      <c r="C4" s="83">
        <v>25</v>
      </c>
      <c r="D4" s="83">
        <v>5</v>
      </c>
      <c r="E4" s="83">
        <v>15</v>
      </c>
      <c r="F4" s="83">
        <v>20</v>
      </c>
      <c r="G4" s="83">
        <v>10</v>
      </c>
      <c r="H4" s="83">
        <v>10</v>
      </c>
      <c r="I4" s="83">
        <f>SUM(C4:H4)</f>
        <v>85</v>
      </c>
      <c r="J4" s="256">
        <f>SUM(I4:I8)/5</f>
        <v>91.8</v>
      </c>
    </row>
    <row r="5" spans="2:10" x14ac:dyDescent="0.15">
      <c r="B5" s="255"/>
      <c r="C5" s="83">
        <v>25</v>
      </c>
      <c r="D5" s="83">
        <v>5</v>
      </c>
      <c r="E5" s="83">
        <v>15</v>
      </c>
      <c r="F5" s="83">
        <v>20</v>
      </c>
      <c r="G5" s="83">
        <v>10</v>
      </c>
      <c r="H5" s="83">
        <v>10</v>
      </c>
      <c r="I5" s="83">
        <f t="shared" ref="I5:I27" si="0">SUM(C5:H5)</f>
        <v>85</v>
      </c>
      <c r="J5" s="256"/>
    </row>
    <row r="6" spans="2:10" x14ac:dyDescent="0.15">
      <c r="B6" s="255"/>
      <c r="C6" s="83">
        <v>25</v>
      </c>
      <c r="D6" s="83">
        <v>15</v>
      </c>
      <c r="E6" s="83">
        <v>15</v>
      </c>
      <c r="F6" s="83">
        <v>20</v>
      </c>
      <c r="G6" s="83">
        <v>15</v>
      </c>
      <c r="H6" s="83">
        <v>0</v>
      </c>
      <c r="I6" s="83">
        <f t="shared" si="0"/>
        <v>90</v>
      </c>
      <c r="J6" s="256"/>
    </row>
    <row r="7" spans="2:10" x14ac:dyDescent="0.15">
      <c r="B7" s="255"/>
      <c r="C7" s="83">
        <v>25</v>
      </c>
      <c r="D7" s="83">
        <v>15</v>
      </c>
      <c r="E7" s="83">
        <v>15</v>
      </c>
      <c r="F7" s="83">
        <v>20</v>
      </c>
      <c r="G7" s="83">
        <v>14</v>
      </c>
      <c r="H7" s="83">
        <v>10</v>
      </c>
      <c r="I7" s="83">
        <f t="shared" si="0"/>
        <v>99</v>
      </c>
      <c r="J7" s="256"/>
    </row>
    <row r="8" spans="2:10" x14ac:dyDescent="0.15">
      <c r="B8" s="255"/>
      <c r="C8" s="83">
        <v>25</v>
      </c>
      <c r="D8" s="83">
        <v>15</v>
      </c>
      <c r="E8" s="83">
        <v>15</v>
      </c>
      <c r="F8" s="83">
        <v>20</v>
      </c>
      <c r="G8" s="83">
        <v>15</v>
      </c>
      <c r="H8" s="83">
        <v>10</v>
      </c>
      <c r="I8" s="83">
        <f t="shared" si="0"/>
        <v>100</v>
      </c>
      <c r="J8" s="256"/>
    </row>
    <row r="9" spans="2:10" x14ac:dyDescent="0.15">
      <c r="B9" s="257" t="s">
        <v>51</v>
      </c>
      <c r="C9" s="12">
        <v>25</v>
      </c>
      <c r="D9" s="12">
        <v>15</v>
      </c>
      <c r="E9" s="12">
        <v>15</v>
      </c>
      <c r="F9" s="12">
        <v>10</v>
      </c>
      <c r="G9" s="12">
        <v>10</v>
      </c>
      <c r="H9" s="12">
        <v>10</v>
      </c>
      <c r="I9" s="12">
        <f t="shared" si="0"/>
        <v>85</v>
      </c>
      <c r="J9" s="256">
        <f t="shared" ref="J9" si="1">SUM(I9:I13)/5</f>
        <v>90.6</v>
      </c>
    </row>
    <row r="10" spans="2:10" x14ac:dyDescent="0.15">
      <c r="B10" s="258"/>
      <c r="C10" s="12">
        <v>25</v>
      </c>
      <c r="D10" s="12">
        <v>15</v>
      </c>
      <c r="E10" s="12">
        <v>15</v>
      </c>
      <c r="F10" s="12">
        <v>20</v>
      </c>
      <c r="G10" s="12">
        <v>15</v>
      </c>
      <c r="H10" s="12">
        <v>10</v>
      </c>
      <c r="I10" s="12">
        <f t="shared" si="0"/>
        <v>100</v>
      </c>
      <c r="J10" s="256"/>
    </row>
    <row r="11" spans="2:10" x14ac:dyDescent="0.15">
      <c r="B11" s="258"/>
      <c r="C11" s="12">
        <v>20</v>
      </c>
      <c r="D11" s="12">
        <v>15</v>
      </c>
      <c r="E11" s="12">
        <v>12</v>
      </c>
      <c r="F11" s="12">
        <v>18</v>
      </c>
      <c r="G11" s="12">
        <v>15</v>
      </c>
      <c r="H11" s="12">
        <v>0</v>
      </c>
      <c r="I11" s="12">
        <f t="shared" si="0"/>
        <v>80</v>
      </c>
      <c r="J11" s="256"/>
    </row>
    <row r="12" spans="2:10" x14ac:dyDescent="0.15">
      <c r="B12" s="258"/>
      <c r="C12" s="12">
        <v>24</v>
      </c>
      <c r="D12" s="12">
        <v>15</v>
      </c>
      <c r="E12" s="12">
        <v>15</v>
      </c>
      <c r="F12" s="12">
        <v>20</v>
      </c>
      <c r="G12" s="12">
        <v>14</v>
      </c>
      <c r="H12" s="12">
        <v>10</v>
      </c>
      <c r="I12" s="12">
        <f t="shared" si="0"/>
        <v>98</v>
      </c>
      <c r="J12" s="256"/>
    </row>
    <row r="13" spans="2:10" x14ac:dyDescent="0.15">
      <c r="B13" s="258"/>
      <c r="C13" s="12">
        <v>20</v>
      </c>
      <c r="D13" s="12">
        <v>15</v>
      </c>
      <c r="E13" s="12">
        <v>15</v>
      </c>
      <c r="F13" s="12">
        <v>18</v>
      </c>
      <c r="G13" s="12">
        <v>14</v>
      </c>
      <c r="H13" s="12">
        <v>8</v>
      </c>
      <c r="I13" s="12">
        <f t="shared" si="0"/>
        <v>90</v>
      </c>
      <c r="J13" s="256"/>
    </row>
    <row r="14" spans="2:10" x14ac:dyDescent="0.15">
      <c r="B14" s="254" t="s">
        <v>52</v>
      </c>
      <c r="C14" s="83">
        <v>20</v>
      </c>
      <c r="D14" s="83">
        <v>10</v>
      </c>
      <c r="E14" s="83">
        <v>15</v>
      </c>
      <c r="F14" s="83">
        <v>15</v>
      </c>
      <c r="G14" s="83">
        <v>10</v>
      </c>
      <c r="H14" s="83">
        <v>10</v>
      </c>
      <c r="I14" s="83">
        <f t="shared" si="0"/>
        <v>80</v>
      </c>
      <c r="J14" s="256">
        <f t="shared" ref="J14" si="2">SUM(I14:I18)/5</f>
        <v>87.2</v>
      </c>
    </row>
    <row r="15" spans="2:10" x14ac:dyDescent="0.15">
      <c r="B15" s="255"/>
      <c r="C15" s="83">
        <v>15</v>
      </c>
      <c r="D15" s="83">
        <v>10</v>
      </c>
      <c r="E15" s="83">
        <v>15</v>
      </c>
      <c r="F15" s="83">
        <v>15</v>
      </c>
      <c r="G15" s="83">
        <v>15</v>
      </c>
      <c r="H15" s="83">
        <v>10</v>
      </c>
      <c r="I15" s="83">
        <f t="shared" si="0"/>
        <v>80</v>
      </c>
      <c r="J15" s="256"/>
    </row>
    <row r="16" spans="2:10" x14ac:dyDescent="0.15">
      <c r="B16" s="255"/>
      <c r="C16" s="83">
        <v>24</v>
      </c>
      <c r="D16" s="83">
        <v>15</v>
      </c>
      <c r="E16" s="83">
        <v>12</v>
      </c>
      <c r="F16" s="83">
        <v>20</v>
      </c>
      <c r="G16" s="83">
        <v>15</v>
      </c>
      <c r="H16" s="83">
        <v>0</v>
      </c>
      <c r="I16" s="83">
        <f t="shared" si="0"/>
        <v>86</v>
      </c>
      <c r="J16" s="256"/>
    </row>
    <row r="17" spans="2:10" x14ac:dyDescent="0.15">
      <c r="B17" s="255"/>
      <c r="C17" s="83">
        <v>23</v>
      </c>
      <c r="D17" s="83">
        <v>14</v>
      </c>
      <c r="E17" s="83">
        <v>15</v>
      </c>
      <c r="F17" s="83">
        <v>20</v>
      </c>
      <c r="G17" s="83">
        <v>14</v>
      </c>
      <c r="H17" s="83">
        <v>10</v>
      </c>
      <c r="I17" s="83">
        <f t="shared" si="0"/>
        <v>96</v>
      </c>
      <c r="J17" s="256"/>
    </row>
    <row r="18" spans="2:10" x14ac:dyDescent="0.15">
      <c r="B18" s="255"/>
      <c r="C18" s="83">
        <v>24</v>
      </c>
      <c r="D18" s="83">
        <v>15</v>
      </c>
      <c r="E18" s="83">
        <v>15</v>
      </c>
      <c r="F18" s="83">
        <v>19</v>
      </c>
      <c r="G18" s="83">
        <v>14</v>
      </c>
      <c r="H18" s="83">
        <v>7</v>
      </c>
      <c r="I18" s="83">
        <f t="shared" si="0"/>
        <v>94</v>
      </c>
      <c r="J18" s="256"/>
    </row>
    <row r="19" spans="2:10" x14ac:dyDescent="0.15">
      <c r="B19" s="257" t="s">
        <v>53</v>
      </c>
      <c r="C19" s="12">
        <v>20</v>
      </c>
      <c r="D19" s="12">
        <v>5</v>
      </c>
      <c r="E19" s="12">
        <v>15</v>
      </c>
      <c r="F19" s="12">
        <v>15</v>
      </c>
      <c r="G19" s="12">
        <v>10</v>
      </c>
      <c r="H19" s="12">
        <v>10</v>
      </c>
      <c r="I19" s="12">
        <f t="shared" si="0"/>
        <v>75</v>
      </c>
      <c r="J19" s="256">
        <f t="shared" ref="J19" si="3">SUM(I19:I23)/5</f>
        <v>87.2</v>
      </c>
    </row>
    <row r="20" spans="2:10" x14ac:dyDescent="0.15">
      <c r="B20" s="258"/>
      <c r="C20" s="12">
        <v>20</v>
      </c>
      <c r="D20" s="12">
        <v>15</v>
      </c>
      <c r="E20" s="12">
        <v>10</v>
      </c>
      <c r="F20" s="12">
        <v>20</v>
      </c>
      <c r="G20" s="12">
        <v>15</v>
      </c>
      <c r="H20" s="12">
        <v>10</v>
      </c>
      <c r="I20" s="12">
        <f t="shared" si="0"/>
        <v>90</v>
      </c>
      <c r="J20" s="256"/>
    </row>
    <row r="21" spans="2:10" x14ac:dyDescent="0.15">
      <c r="B21" s="258"/>
      <c r="C21" s="12">
        <v>24</v>
      </c>
      <c r="D21" s="12">
        <v>15</v>
      </c>
      <c r="E21" s="12">
        <v>12</v>
      </c>
      <c r="F21" s="12">
        <v>18</v>
      </c>
      <c r="G21" s="12">
        <v>15</v>
      </c>
      <c r="H21" s="12">
        <v>0</v>
      </c>
      <c r="I21" s="12">
        <f t="shared" si="0"/>
        <v>84</v>
      </c>
      <c r="J21" s="256"/>
    </row>
    <row r="22" spans="2:10" x14ac:dyDescent="0.15">
      <c r="B22" s="258"/>
      <c r="C22" s="12">
        <v>23</v>
      </c>
      <c r="D22" s="12">
        <v>14</v>
      </c>
      <c r="E22" s="12">
        <v>15</v>
      </c>
      <c r="F22" s="12">
        <v>20</v>
      </c>
      <c r="G22" s="12">
        <v>15</v>
      </c>
      <c r="H22" s="12">
        <v>10</v>
      </c>
      <c r="I22" s="12">
        <f t="shared" si="0"/>
        <v>97</v>
      </c>
      <c r="J22" s="256"/>
    </row>
    <row r="23" spans="2:10" x14ac:dyDescent="0.15">
      <c r="B23" s="258"/>
      <c r="C23" s="12">
        <v>20</v>
      </c>
      <c r="D23" s="12">
        <v>14</v>
      </c>
      <c r="E23" s="12">
        <v>14</v>
      </c>
      <c r="F23" s="12">
        <v>19</v>
      </c>
      <c r="G23" s="12">
        <v>14</v>
      </c>
      <c r="H23" s="12">
        <v>9</v>
      </c>
      <c r="I23" s="12">
        <f t="shared" si="0"/>
        <v>90</v>
      </c>
      <c r="J23" s="256"/>
    </row>
    <row r="24" spans="2:10" x14ac:dyDescent="0.15">
      <c r="B24" s="260" t="s">
        <v>54</v>
      </c>
      <c r="C24" s="83">
        <v>15</v>
      </c>
      <c r="D24" s="83">
        <v>5</v>
      </c>
      <c r="E24" s="83">
        <v>10</v>
      </c>
      <c r="F24" s="83">
        <v>10</v>
      </c>
      <c r="G24" s="83">
        <v>5</v>
      </c>
      <c r="H24" s="83">
        <v>10</v>
      </c>
      <c r="I24" s="83">
        <f t="shared" si="0"/>
        <v>55</v>
      </c>
      <c r="J24" s="256">
        <f t="shared" ref="J24" si="4">SUM(I24:I28)/5</f>
        <v>79.599999999999994</v>
      </c>
    </row>
    <row r="25" spans="2:10" x14ac:dyDescent="0.15">
      <c r="B25" s="260"/>
      <c r="C25" s="83">
        <v>20</v>
      </c>
      <c r="D25" s="83">
        <v>10</v>
      </c>
      <c r="E25" s="83">
        <v>15</v>
      </c>
      <c r="F25" s="83">
        <v>15</v>
      </c>
      <c r="G25" s="83">
        <v>10</v>
      </c>
      <c r="H25" s="83">
        <v>10</v>
      </c>
      <c r="I25" s="83">
        <f t="shared" si="0"/>
        <v>80</v>
      </c>
      <c r="J25" s="256"/>
    </row>
    <row r="26" spans="2:10" x14ac:dyDescent="0.15">
      <c r="B26" s="260"/>
      <c r="C26" s="83">
        <v>24</v>
      </c>
      <c r="D26" s="83">
        <v>15</v>
      </c>
      <c r="E26" s="83">
        <v>12</v>
      </c>
      <c r="F26" s="83">
        <v>18</v>
      </c>
      <c r="G26" s="83">
        <v>15</v>
      </c>
      <c r="H26" s="83">
        <v>0</v>
      </c>
      <c r="I26" s="83">
        <f t="shared" si="0"/>
        <v>84</v>
      </c>
      <c r="J26" s="256"/>
    </row>
    <row r="27" spans="2:10" x14ac:dyDescent="0.15">
      <c r="B27" s="260"/>
      <c r="C27" s="83">
        <v>22</v>
      </c>
      <c r="D27" s="83">
        <v>13</v>
      </c>
      <c r="E27" s="83">
        <v>14</v>
      </c>
      <c r="F27" s="83">
        <v>20</v>
      </c>
      <c r="G27" s="83">
        <v>15</v>
      </c>
      <c r="H27" s="83">
        <v>10</v>
      </c>
      <c r="I27" s="83">
        <f t="shared" si="0"/>
        <v>94</v>
      </c>
      <c r="J27" s="256"/>
    </row>
    <row r="28" spans="2:10" x14ac:dyDescent="0.15">
      <c r="B28" s="260"/>
      <c r="C28" s="83">
        <v>18</v>
      </c>
      <c r="D28" s="83">
        <v>14</v>
      </c>
      <c r="E28" s="83">
        <v>14</v>
      </c>
      <c r="F28" s="83">
        <v>18</v>
      </c>
      <c r="G28" s="83">
        <v>13</v>
      </c>
      <c r="H28" s="83">
        <v>8</v>
      </c>
      <c r="I28" s="83">
        <f t="shared" ref="I28:I46" si="5">SUM(C28:H28)</f>
        <v>85</v>
      </c>
      <c r="J28" s="256"/>
    </row>
    <row r="29" spans="2:10" x14ac:dyDescent="0.15">
      <c r="B29" s="257" t="s">
        <v>55</v>
      </c>
      <c r="C29" s="12">
        <v>10</v>
      </c>
      <c r="D29" s="12">
        <v>5</v>
      </c>
      <c r="E29" s="12">
        <v>5</v>
      </c>
      <c r="F29" s="12">
        <v>20</v>
      </c>
      <c r="G29" s="12">
        <v>10</v>
      </c>
      <c r="H29" s="12">
        <v>2</v>
      </c>
      <c r="I29" s="12">
        <f t="shared" si="5"/>
        <v>52</v>
      </c>
      <c r="J29" s="256">
        <f t="shared" ref="J29" si="6">SUM(I29:I33)/5</f>
        <v>80</v>
      </c>
    </row>
    <row r="30" spans="2:10" x14ac:dyDescent="0.15">
      <c r="B30" s="258"/>
      <c r="C30" s="12">
        <v>20</v>
      </c>
      <c r="D30" s="12">
        <v>10</v>
      </c>
      <c r="E30" s="12">
        <v>15</v>
      </c>
      <c r="F30" s="12">
        <v>15</v>
      </c>
      <c r="G30" s="12">
        <v>15</v>
      </c>
      <c r="H30" s="12">
        <v>10</v>
      </c>
      <c r="I30" s="12">
        <f t="shared" si="5"/>
        <v>85</v>
      </c>
      <c r="J30" s="256"/>
    </row>
    <row r="31" spans="2:10" x14ac:dyDescent="0.15">
      <c r="B31" s="258"/>
      <c r="C31" s="12">
        <v>24</v>
      </c>
      <c r="D31" s="12">
        <v>15</v>
      </c>
      <c r="E31" s="12">
        <v>15</v>
      </c>
      <c r="F31" s="12">
        <v>18</v>
      </c>
      <c r="G31" s="12">
        <v>15</v>
      </c>
      <c r="H31" s="12">
        <v>0</v>
      </c>
      <c r="I31" s="12">
        <f t="shared" si="5"/>
        <v>87</v>
      </c>
      <c r="J31" s="256"/>
    </row>
    <row r="32" spans="2:10" x14ac:dyDescent="0.15">
      <c r="B32" s="258"/>
      <c r="C32" s="12">
        <v>22</v>
      </c>
      <c r="D32" s="12">
        <v>13</v>
      </c>
      <c r="E32" s="12">
        <v>14</v>
      </c>
      <c r="F32" s="12">
        <v>20</v>
      </c>
      <c r="G32" s="12">
        <v>15</v>
      </c>
      <c r="H32" s="12">
        <v>5</v>
      </c>
      <c r="I32" s="12">
        <f t="shared" si="5"/>
        <v>89</v>
      </c>
      <c r="J32" s="256"/>
    </row>
    <row r="33" spans="2:10" x14ac:dyDescent="0.15">
      <c r="B33" s="258"/>
      <c r="C33" s="12">
        <v>20</v>
      </c>
      <c r="D33" s="12">
        <v>15</v>
      </c>
      <c r="E33" s="12">
        <v>15</v>
      </c>
      <c r="F33" s="12">
        <v>18</v>
      </c>
      <c r="G33" s="12">
        <v>14</v>
      </c>
      <c r="H33" s="12">
        <v>5</v>
      </c>
      <c r="I33" s="12">
        <f t="shared" si="5"/>
        <v>87</v>
      </c>
      <c r="J33" s="256"/>
    </row>
    <row r="34" spans="2:10" x14ac:dyDescent="0.15">
      <c r="B34" s="254" t="s">
        <v>56</v>
      </c>
      <c r="C34" s="83">
        <v>5</v>
      </c>
      <c r="D34" s="83">
        <v>5</v>
      </c>
      <c r="E34" s="83">
        <v>5</v>
      </c>
      <c r="F34" s="83">
        <v>20</v>
      </c>
      <c r="G34" s="83">
        <v>5</v>
      </c>
      <c r="H34" s="83">
        <v>2</v>
      </c>
      <c r="I34" s="83">
        <f t="shared" si="5"/>
        <v>42</v>
      </c>
      <c r="J34" s="256">
        <f t="shared" ref="J34" si="7">SUM(I34:I38)/5</f>
        <v>74.400000000000006</v>
      </c>
    </row>
    <row r="35" spans="2:10" x14ac:dyDescent="0.15">
      <c r="B35" s="255"/>
      <c r="C35" s="83">
        <v>20</v>
      </c>
      <c r="D35" s="83">
        <v>10</v>
      </c>
      <c r="E35" s="83">
        <v>10</v>
      </c>
      <c r="F35" s="83">
        <v>15</v>
      </c>
      <c r="G35" s="83">
        <v>10</v>
      </c>
      <c r="H35" s="83">
        <v>7</v>
      </c>
      <c r="I35" s="83">
        <f t="shared" si="5"/>
        <v>72</v>
      </c>
      <c r="J35" s="256"/>
    </row>
    <row r="36" spans="2:10" x14ac:dyDescent="0.15">
      <c r="B36" s="255"/>
      <c r="C36" s="83">
        <v>24</v>
      </c>
      <c r="D36" s="83">
        <v>15</v>
      </c>
      <c r="E36" s="83">
        <v>13</v>
      </c>
      <c r="F36" s="83">
        <v>18</v>
      </c>
      <c r="G36" s="83">
        <v>15</v>
      </c>
      <c r="H36" s="83">
        <v>0</v>
      </c>
      <c r="I36" s="83">
        <f t="shared" si="5"/>
        <v>85</v>
      </c>
      <c r="J36" s="256"/>
    </row>
    <row r="37" spans="2:10" x14ac:dyDescent="0.15">
      <c r="B37" s="255"/>
      <c r="C37" s="83">
        <v>21</v>
      </c>
      <c r="D37" s="83">
        <v>13</v>
      </c>
      <c r="E37" s="83">
        <v>14</v>
      </c>
      <c r="F37" s="83">
        <v>20</v>
      </c>
      <c r="G37" s="83">
        <v>15</v>
      </c>
      <c r="H37" s="83">
        <v>5</v>
      </c>
      <c r="I37" s="83">
        <f t="shared" si="5"/>
        <v>88</v>
      </c>
      <c r="J37" s="256"/>
    </row>
    <row r="38" spans="2:10" x14ac:dyDescent="0.15">
      <c r="B38" s="255"/>
      <c r="C38" s="83">
        <v>18</v>
      </c>
      <c r="D38" s="83">
        <v>15</v>
      </c>
      <c r="E38" s="83">
        <v>15</v>
      </c>
      <c r="F38" s="83">
        <v>18</v>
      </c>
      <c r="G38" s="83">
        <v>14</v>
      </c>
      <c r="H38" s="83">
        <v>5</v>
      </c>
      <c r="I38" s="83">
        <f t="shared" si="5"/>
        <v>85</v>
      </c>
      <c r="J38" s="256"/>
    </row>
    <row r="39" spans="2:10" x14ac:dyDescent="0.15">
      <c r="B39" s="257" t="s">
        <v>57</v>
      </c>
      <c r="C39" s="12"/>
      <c r="D39" s="12"/>
      <c r="E39" s="12"/>
      <c r="F39" s="12"/>
      <c r="G39" s="12"/>
      <c r="H39" s="12"/>
      <c r="I39" s="12">
        <f t="shared" si="5"/>
        <v>0</v>
      </c>
      <c r="J39" s="259">
        <f>SUM(I39:I42)/3</f>
        <v>0</v>
      </c>
    </row>
    <row r="40" spans="2:10" x14ac:dyDescent="0.15">
      <c r="B40" s="258"/>
      <c r="C40" s="12"/>
      <c r="D40" s="12"/>
      <c r="E40" s="12"/>
      <c r="F40" s="12"/>
      <c r="G40" s="12"/>
      <c r="H40" s="12"/>
      <c r="I40" s="12">
        <f t="shared" si="5"/>
        <v>0</v>
      </c>
      <c r="J40" s="259"/>
    </row>
    <row r="41" spans="2:10" x14ac:dyDescent="0.15">
      <c r="B41" s="258"/>
      <c r="C41" s="12"/>
      <c r="D41" s="12"/>
      <c r="E41" s="12"/>
      <c r="F41" s="12"/>
      <c r="G41" s="12"/>
      <c r="H41" s="12"/>
      <c r="I41" s="12">
        <f t="shared" si="5"/>
        <v>0</v>
      </c>
      <c r="J41" s="259"/>
    </row>
    <row r="42" spans="2:10" x14ac:dyDescent="0.15">
      <c r="B42" s="258"/>
      <c r="C42" s="12"/>
      <c r="D42" s="12"/>
      <c r="E42" s="12"/>
      <c r="F42" s="12"/>
      <c r="G42" s="12"/>
      <c r="H42" s="12"/>
      <c r="I42" s="12">
        <f t="shared" si="5"/>
        <v>0</v>
      </c>
      <c r="J42" s="259"/>
    </row>
    <row r="43" spans="2:10" x14ac:dyDescent="0.15">
      <c r="B43" s="260" t="s">
        <v>58</v>
      </c>
      <c r="C43" s="83"/>
      <c r="D43" s="83"/>
      <c r="E43" s="83"/>
      <c r="F43" s="83"/>
      <c r="G43" s="83"/>
      <c r="H43" s="83"/>
      <c r="I43" s="83">
        <f t="shared" si="5"/>
        <v>0</v>
      </c>
      <c r="J43" s="256">
        <f>SUM(I43:I46)/3</f>
        <v>0</v>
      </c>
    </row>
    <row r="44" spans="2:10" x14ac:dyDescent="0.15">
      <c r="B44" s="260"/>
      <c r="C44" s="83"/>
      <c r="D44" s="83"/>
      <c r="E44" s="83"/>
      <c r="F44" s="83"/>
      <c r="G44" s="83"/>
      <c r="H44" s="83"/>
      <c r="I44" s="83">
        <f t="shared" si="5"/>
        <v>0</v>
      </c>
      <c r="J44" s="256"/>
    </row>
    <row r="45" spans="2:10" x14ac:dyDescent="0.15">
      <c r="B45" s="260"/>
      <c r="C45" s="83"/>
      <c r="D45" s="83"/>
      <c r="E45" s="83"/>
      <c r="F45" s="83"/>
      <c r="G45" s="83"/>
      <c r="H45" s="83"/>
      <c r="I45" s="83">
        <f t="shared" si="5"/>
        <v>0</v>
      </c>
      <c r="J45" s="256"/>
    </row>
    <row r="46" spans="2:10" x14ac:dyDescent="0.15">
      <c r="B46" s="260"/>
      <c r="C46" s="83"/>
      <c r="D46" s="83"/>
      <c r="E46" s="83"/>
      <c r="F46" s="83"/>
      <c r="G46" s="83"/>
      <c r="H46" s="83"/>
      <c r="I46" s="83">
        <f t="shared" si="5"/>
        <v>0</v>
      </c>
      <c r="J46" s="256"/>
    </row>
    <row r="48" spans="2:10" x14ac:dyDescent="0.15">
      <c r="B48" s="84" t="s">
        <v>179</v>
      </c>
    </row>
    <row r="49" spans="2:10" ht="60" x14ac:dyDescent="0.15">
      <c r="B49" s="45" t="s">
        <v>99</v>
      </c>
      <c r="C49" s="14" t="s">
        <v>78</v>
      </c>
      <c r="D49" s="14" t="s">
        <v>79</v>
      </c>
      <c r="E49" s="14" t="s">
        <v>80</v>
      </c>
      <c r="F49" s="14" t="s">
        <v>81</v>
      </c>
      <c r="G49" s="14" t="s">
        <v>59</v>
      </c>
      <c r="H49" s="14" t="s">
        <v>82</v>
      </c>
      <c r="I49" s="29" t="s">
        <v>83</v>
      </c>
      <c r="J49" s="85"/>
    </row>
    <row r="50" spans="2:10" x14ac:dyDescent="0.15">
      <c r="B50" s="12" t="s">
        <v>50</v>
      </c>
      <c r="C50" s="46">
        <f>AVERAGE(C4:C8)</f>
        <v>25</v>
      </c>
      <c r="D50" s="46">
        <f>AVERAGE(D4:D8)</f>
        <v>11</v>
      </c>
      <c r="E50" s="46">
        <f t="shared" ref="E50:H50" si="8">AVERAGE(E4:E8)</f>
        <v>15</v>
      </c>
      <c r="F50" s="46">
        <f t="shared" si="8"/>
        <v>20</v>
      </c>
      <c r="G50" s="46">
        <f t="shared" si="8"/>
        <v>12.8</v>
      </c>
      <c r="H50" s="46">
        <f t="shared" si="8"/>
        <v>8</v>
      </c>
      <c r="I50" s="46">
        <f>SUM(C50:H50)</f>
        <v>91.8</v>
      </c>
    </row>
    <row r="51" spans="2:10" x14ac:dyDescent="0.15">
      <c r="B51" s="12" t="s">
        <v>51</v>
      </c>
      <c r="C51" s="46">
        <f>AVERAGE(C9:C13)</f>
        <v>22.8</v>
      </c>
      <c r="D51" s="46">
        <f t="shared" ref="D51:H51" si="9">AVERAGE(D9:D13)</f>
        <v>15</v>
      </c>
      <c r="E51" s="46">
        <f t="shared" si="9"/>
        <v>14.4</v>
      </c>
      <c r="F51" s="46">
        <f t="shared" si="9"/>
        <v>17.2</v>
      </c>
      <c r="G51" s="46">
        <f t="shared" si="9"/>
        <v>13.6</v>
      </c>
      <c r="H51" s="46">
        <f t="shared" si="9"/>
        <v>7.6</v>
      </c>
      <c r="I51" s="46">
        <f t="shared" ref="I51:I56" si="10">SUM(C51:H51)</f>
        <v>90.59999999999998</v>
      </c>
    </row>
    <row r="52" spans="2:10" x14ac:dyDescent="0.15">
      <c r="B52" s="12" t="s">
        <v>52</v>
      </c>
      <c r="C52" s="46">
        <f>AVERAGE(C14:C18)</f>
        <v>21.2</v>
      </c>
      <c r="D52" s="46">
        <f t="shared" ref="D52:H52" si="11">AVERAGE(D14:D18)</f>
        <v>12.8</v>
      </c>
      <c r="E52" s="46">
        <f t="shared" si="11"/>
        <v>14.4</v>
      </c>
      <c r="F52" s="46">
        <f t="shared" si="11"/>
        <v>17.8</v>
      </c>
      <c r="G52" s="46">
        <f t="shared" si="11"/>
        <v>13.6</v>
      </c>
      <c r="H52" s="46">
        <f t="shared" si="11"/>
        <v>7.4</v>
      </c>
      <c r="I52" s="46">
        <f t="shared" si="10"/>
        <v>87.2</v>
      </c>
    </row>
    <row r="53" spans="2:10" x14ac:dyDescent="0.15">
      <c r="B53" s="12" t="s">
        <v>53</v>
      </c>
      <c r="C53" s="46">
        <f>AVERAGE(C19:C23)</f>
        <v>21.4</v>
      </c>
      <c r="D53" s="46">
        <f>AVERAGE(D19:D23)</f>
        <v>12.6</v>
      </c>
      <c r="E53" s="46">
        <f t="shared" ref="E53:H53" si="12">AVERAGE(E19:E23)</f>
        <v>13.2</v>
      </c>
      <c r="F53" s="46">
        <f t="shared" si="12"/>
        <v>18.399999999999999</v>
      </c>
      <c r="G53" s="46">
        <f t="shared" si="12"/>
        <v>13.8</v>
      </c>
      <c r="H53" s="46">
        <f t="shared" si="12"/>
        <v>7.8</v>
      </c>
      <c r="I53" s="46">
        <f t="shared" si="10"/>
        <v>87.199999999999989</v>
      </c>
    </row>
    <row r="54" spans="2:10" x14ac:dyDescent="0.15">
      <c r="B54" s="12" t="s">
        <v>54</v>
      </c>
      <c r="C54" s="46">
        <f>AVERAGE(C24:C28)</f>
        <v>19.8</v>
      </c>
      <c r="D54" s="46">
        <f t="shared" ref="D54:H54" si="13">AVERAGE(D24:D28)</f>
        <v>11.4</v>
      </c>
      <c r="E54" s="46">
        <f t="shared" si="13"/>
        <v>13</v>
      </c>
      <c r="F54" s="46">
        <f t="shared" si="13"/>
        <v>16.2</v>
      </c>
      <c r="G54" s="46">
        <f t="shared" si="13"/>
        <v>11.6</v>
      </c>
      <c r="H54" s="46">
        <f t="shared" si="13"/>
        <v>7.6</v>
      </c>
      <c r="I54" s="46">
        <f t="shared" si="10"/>
        <v>79.599999999999994</v>
      </c>
    </row>
    <row r="55" spans="2:10" x14ac:dyDescent="0.15">
      <c r="B55" s="12" t="s">
        <v>55</v>
      </c>
      <c r="C55" s="46">
        <f>AVERAGE(C29:C33)</f>
        <v>19.2</v>
      </c>
      <c r="D55" s="46">
        <f t="shared" ref="D55:H55" si="14">AVERAGE(D29:D33)</f>
        <v>11.6</v>
      </c>
      <c r="E55" s="46">
        <f t="shared" si="14"/>
        <v>12.8</v>
      </c>
      <c r="F55" s="46">
        <f t="shared" si="14"/>
        <v>18.2</v>
      </c>
      <c r="G55" s="46">
        <f t="shared" si="14"/>
        <v>13.8</v>
      </c>
      <c r="H55" s="46">
        <f t="shared" si="14"/>
        <v>4.4000000000000004</v>
      </c>
      <c r="I55" s="46">
        <f t="shared" si="10"/>
        <v>80</v>
      </c>
    </row>
    <row r="56" spans="2:10" x14ac:dyDescent="0.15">
      <c r="B56" s="12" t="s">
        <v>56</v>
      </c>
      <c r="C56" s="46">
        <f>AVERAGE(C34:C38)</f>
        <v>17.600000000000001</v>
      </c>
      <c r="D56" s="46">
        <f t="shared" ref="D56:H56" si="15">AVERAGE(D34:D38)</f>
        <v>11.6</v>
      </c>
      <c r="E56" s="46">
        <f t="shared" si="15"/>
        <v>11.4</v>
      </c>
      <c r="F56" s="46">
        <f t="shared" si="15"/>
        <v>18.2</v>
      </c>
      <c r="G56" s="46">
        <f t="shared" si="15"/>
        <v>11.8</v>
      </c>
      <c r="H56" s="46">
        <f t="shared" si="15"/>
        <v>3.8</v>
      </c>
      <c r="I56" s="46">
        <f t="shared" si="10"/>
        <v>74.399999999999991</v>
      </c>
    </row>
    <row r="57" spans="2:10" x14ac:dyDescent="0.15">
      <c r="B57" s="12"/>
      <c r="C57" s="12"/>
      <c r="D57" s="12"/>
      <c r="E57" s="12"/>
      <c r="F57" s="12"/>
      <c r="G57" s="12"/>
      <c r="H57" s="12"/>
      <c r="I57" s="12"/>
    </row>
    <row r="58" spans="2:10" x14ac:dyDescent="0.15">
      <c r="B58" s="12"/>
      <c r="C58" s="12"/>
      <c r="D58" s="12"/>
      <c r="E58" s="12"/>
      <c r="F58" s="12"/>
      <c r="G58" s="12"/>
      <c r="H58" s="12"/>
      <c r="I58" s="12"/>
    </row>
  </sheetData>
  <mergeCells count="18">
    <mergeCell ref="B34:B38"/>
    <mergeCell ref="J34:J38"/>
    <mergeCell ref="B39:B42"/>
    <mergeCell ref="J39:J42"/>
    <mergeCell ref="B43:B46"/>
    <mergeCell ref="J43:J46"/>
    <mergeCell ref="B19:B23"/>
    <mergeCell ref="J19:J23"/>
    <mergeCell ref="B24:B28"/>
    <mergeCell ref="J24:J28"/>
    <mergeCell ref="B29:B33"/>
    <mergeCell ref="J29:J33"/>
    <mergeCell ref="B4:B8"/>
    <mergeCell ref="J4:J8"/>
    <mergeCell ref="B9:B13"/>
    <mergeCell ref="J9:J13"/>
    <mergeCell ref="B14:B18"/>
    <mergeCell ref="J14:J18"/>
  </mergeCells>
  <pageMargins left="0.7" right="0.7" top="0.75" bottom="0.75" header="0.3" footer="0.3"/>
  <ignoredErrors>
    <ignoredError sqref="C50:H5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5061-CDDD-456D-B4E2-9D90E7FCADA9}">
  <dimension ref="B3:J46"/>
  <sheetViews>
    <sheetView topLeftCell="A16" zoomScale="110" zoomScaleNormal="110" workbookViewId="0">
      <selection activeCell="H18" sqref="H18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5" t="s">
        <v>99</v>
      </c>
      <c r="C3" s="14" t="s">
        <v>78</v>
      </c>
      <c r="D3" s="14" t="s">
        <v>79</v>
      </c>
      <c r="E3" s="14" t="s">
        <v>80</v>
      </c>
      <c r="F3" s="14" t="s">
        <v>81</v>
      </c>
      <c r="G3" s="14" t="s">
        <v>59</v>
      </c>
      <c r="H3" s="14" t="s">
        <v>82</v>
      </c>
      <c r="I3" s="29" t="s">
        <v>83</v>
      </c>
      <c r="J3" s="14" t="s">
        <v>101</v>
      </c>
    </row>
    <row r="4" spans="2:10" x14ac:dyDescent="0.15">
      <c r="B4" s="254" t="s">
        <v>50</v>
      </c>
      <c r="C4" s="83">
        <v>20</v>
      </c>
      <c r="D4" s="83">
        <v>15</v>
      </c>
      <c r="E4" s="83">
        <v>10</v>
      </c>
      <c r="F4" s="83">
        <v>10</v>
      </c>
      <c r="G4" s="83">
        <v>15</v>
      </c>
      <c r="H4" s="83">
        <v>10</v>
      </c>
      <c r="I4" s="83">
        <f>SUM(C4:H4)</f>
        <v>80</v>
      </c>
      <c r="J4" s="256">
        <f>SUM(I4:I6)/3</f>
        <v>79</v>
      </c>
    </row>
    <row r="5" spans="2:10" x14ac:dyDescent="0.15">
      <c r="B5" s="255"/>
      <c r="C5" s="83">
        <v>20</v>
      </c>
      <c r="D5" s="83">
        <v>15</v>
      </c>
      <c r="E5" s="83">
        <v>10</v>
      </c>
      <c r="F5" s="83">
        <v>20</v>
      </c>
      <c r="G5" s="83">
        <v>10</v>
      </c>
      <c r="H5" s="83">
        <v>10</v>
      </c>
      <c r="I5" s="83">
        <f t="shared" ref="I5:I34" si="0">SUM(C5:H5)</f>
        <v>85</v>
      </c>
      <c r="J5" s="256"/>
    </row>
    <row r="6" spans="2:10" x14ac:dyDescent="0.15">
      <c r="B6" s="255"/>
      <c r="C6" s="83">
        <v>20</v>
      </c>
      <c r="D6" s="83">
        <v>10</v>
      </c>
      <c r="E6" s="83">
        <v>10</v>
      </c>
      <c r="F6" s="83">
        <v>15</v>
      </c>
      <c r="G6" s="83">
        <v>12</v>
      </c>
      <c r="H6" s="83">
        <v>5</v>
      </c>
      <c r="I6" s="83">
        <f t="shared" si="0"/>
        <v>72</v>
      </c>
      <c r="J6" s="256"/>
    </row>
    <row r="7" spans="2:10" x14ac:dyDescent="0.15">
      <c r="B7" s="257" t="s">
        <v>51</v>
      </c>
      <c r="C7" s="12">
        <v>25</v>
      </c>
      <c r="D7" s="12">
        <v>15</v>
      </c>
      <c r="E7" s="12">
        <v>10</v>
      </c>
      <c r="F7" s="12">
        <v>20</v>
      </c>
      <c r="G7" s="12">
        <v>10</v>
      </c>
      <c r="H7" s="12">
        <v>10</v>
      </c>
      <c r="I7" s="12">
        <f t="shared" si="0"/>
        <v>90</v>
      </c>
      <c r="J7" s="259">
        <f>SUM(I7:I9)/3</f>
        <v>85</v>
      </c>
    </row>
    <row r="8" spans="2:10" x14ac:dyDescent="0.15">
      <c r="B8" s="258"/>
      <c r="C8" s="12">
        <v>20</v>
      </c>
      <c r="D8" s="12">
        <v>5</v>
      </c>
      <c r="E8" s="12">
        <v>10</v>
      </c>
      <c r="F8" s="12">
        <v>20</v>
      </c>
      <c r="G8" s="12">
        <v>10</v>
      </c>
      <c r="H8" s="12">
        <v>10</v>
      </c>
      <c r="I8" s="12">
        <f t="shared" si="0"/>
        <v>75</v>
      </c>
      <c r="J8" s="259"/>
    </row>
    <row r="9" spans="2:10" x14ac:dyDescent="0.15">
      <c r="B9" s="258"/>
      <c r="C9" s="12">
        <v>25</v>
      </c>
      <c r="D9" s="12">
        <v>15</v>
      </c>
      <c r="E9" s="12">
        <v>12</v>
      </c>
      <c r="F9" s="12">
        <v>18</v>
      </c>
      <c r="G9" s="12">
        <v>15</v>
      </c>
      <c r="H9" s="12">
        <v>5</v>
      </c>
      <c r="I9" s="12">
        <f t="shared" si="0"/>
        <v>90</v>
      </c>
      <c r="J9" s="259"/>
    </row>
    <row r="10" spans="2:10" x14ac:dyDescent="0.15">
      <c r="B10" s="254" t="s">
        <v>52</v>
      </c>
      <c r="C10" s="83">
        <v>25</v>
      </c>
      <c r="D10" s="83">
        <v>15</v>
      </c>
      <c r="E10" s="83">
        <v>15</v>
      </c>
      <c r="F10" s="83">
        <v>20</v>
      </c>
      <c r="G10" s="83">
        <v>10</v>
      </c>
      <c r="H10" s="83">
        <v>3</v>
      </c>
      <c r="I10" s="83">
        <f t="shared" si="0"/>
        <v>88</v>
      </c>
      <c r="J10" s="256">
        <f>SUM(I10:I12)/3</f>
        <v>85</v>
      </c>
    </row>
    <row r="11" spans="2:10" x14ac:dyDescent="0.15">
      <c r="B11" s="255"/>
      <c r="C11" s="83">
        <v>20</v>
      </c>
      <c r="D11" s="83">
        <v>15</v>
      </c>
      <c r="E11" s="83">
        <v>10</v>
      </c>
      <c r="F11" s="83">
        <v>20</v>
      </c>
      <c r="G11" s="83">
        <v>10</v>
      </c>
      <c r="H11" s="83">
        <v>5</v>
      </c>
      <c r="I11" s="83">
        <f t="shared" si="0"/>
        <v>80</v>
      </c>
      <c r="J11" s="256"/>
    </row>
    <row r="12" spans="2:10" x14ac:dyDescent="0.15">
      <c r="B12" s="255"/>
      <c r="C12" s="83">
        <v>25</v>
      </c>
      <c r="D12" s="83">
        <v>15</v>
      </c>
      <c r="E12" s="83">
        <v>12</v>
      </c>
      <c r="F12" s="83">
        <v>18</v>
      </c>
      <c r="G12" s="83">
        <v>15</v>
      </c>
      <c r="H12" s="83">
        <v>2</v>
      </c>
      <c r="I12" s="83">
        <f t="shared" si="0"/>
        <v>87</v>
      </c>
      <c r="J12" s="256"/>
    </row>
    <row r="13" spans="2:10" x14ac:dyDescent="0.15">
      <c r="B13" s="257" t="s">
        <v>53</v>
      </c>
      <c r="C13" s="12">
        <v>5</v>
      </c>
      <c r="D13" s="12">
        <v>5</v>
      </c>
      <c r="E13" s="12">
        <v>5</v>
      </c>
      <c r="F13" s="12">
        <v>5</v>
      </c>
      <c r="G13" s="12">
        <v>5</v>
      </c>
      <c r="H13" s="12">
        <v>1</v>
      </c>
      <c r="I13" s="12">
        <f t="shared" si="0"/>
        <v>26</v>
      </c>
      <c r="J13" s="259">
        <f>SUM(I13:I15)/3</f>
        <v>42</v>
      </c>
    </row>
    <row r="14" spans="2:10" x14ac:dyDescent="0.15">
      <c r="B14" s="258"/>
      <c r="C14" s="12">
        <v>10</v>
      </c>
      <c r="D14" s="12">
        <v>10</v>
      </c>
      <c r="E14" s="12">
        <v>10</v>
      </c>
      <c r="F14" s="12">
        <v>10</v>
      </c>
      <c r="G14" s="12">
        <v>5</v>
      </c>
      <c r="H14" s="12">
        <v>0</v>
      </c>
      <c r="I14" s="12">
        <f t="shared" si="0"/>
        <v>45</v>
      </c>
      <c r="J14" s="259"/>
    </row>
    <row r="15" spans="2:10" x14ac:dyDescent="0.15">
      <c r="B15" s="258"/>
      <c r="C15" s="12">
        <v>20</v>
      </c>
      <c r="D15" s="12">
        <v>10</v>
      </c>
      <c r="E15" s="12">
        <v>5</v>
      </c>
      <c r="F15" s="12">
        <v>10</v>
      </c>
      <c r="G15" s="12">
        <v>10</v>
      </c>
      <c r="H15" s="12">
        <v>0</v>
      </c>
      <c r="I15" s="12">
        <f t="shared" si="0"/>
        <v>55</v>
      </c>
      <c r="J15" s="259"/>
    </row>
    <row r="16" spans="2:10" x14ac:dyDescent="0.15">
      <c r="B16" s="260" t="s">
        <v>54</v>
      </c>
      <c r="C16" s="83">
        <v>20</v>
      </c>
      <c r="D16" s="83">
        <v>15</v>
      </c>
      <c r="E16" s="83">
        <v>10</v>
      </c>
      <c r="F16" s="83">
        <v>15</v>
      </c>
      <c r="G16" s="83">
        <v>10</v>
      </c>
      <c r="H16" s="83">
        <v>5</v>
      </c>
      <c r="I16" s="83">
        <f t="shared" si="0"/>
        <v>75</v>
      </c>
      <c r="J16" s="256">
        <f>SUM(I16:I18)/3</f>
        <v>75.666666666666671</v>
      </c>
    </row>
    <row r="17" spans="2:10" x14ac:dyDescent="0.15">
      <c r="B17" s="260"/>
      <c r="C17" s="83">
        <v>15</v>
      </c>
      <c r="D17" s="83">
        <v>15</v>
      </c>
      <c r="E17" s="83">
        <v>10</v>
      </c>
      <c r="F17" s="83">
        <v>20</v>
      </c>
      <c r="G17" s="83">
        <v>10</v>
      </c>
      <c r="H17" s="83">
        <v>10</v>
      </c>
      <c r="I17" s="83">
        <f t="shared" si="0"/>
        <v>80</v>
      </c>
      <c r="J17" s="256"/>
    </row>
    <row r="18" spans="2:10" x14ac:dyDescent="0.15">
      <c r="B18" s="260"/>
      <c r="C18" s="83">
        <v>20</v>
      </c>
      <c r="D18" s="83">
        <v>10</v>
      </c>
      <c r="E18" s="83">
        <v>10</v>
      </c>
      <c r="F18" s="83">
        <v>15</v>
      </c>
      <c r="G18" s="83">
        <v>15</v>
      </c>
      <c r="H18" s="83">
        <v>2</v>
      </c>
      <c r="I18" s="83">
        <f t="shared" si="0"/>
        <v>72</v>
      </c>
      <c r="J18" s="256"/>
    </row>
    <row r="19" spans="2:10" x14ac:dyDescent="0.15">
      <c r="B19" s="257" t="s">
        <v>55</v>
      </c>
      <c r="C19" s="12"/>
      <c r="D19" s="12"/>
      <c r="E19" s="12"/>
      <c r="F19" s="12"/>
      <c r="G19" s="12"/>
      <c r="H19" s="12"/>
      <c r="I19" s="12">
        <f t="shared" si="0"/>
        <v>0</v>
      </c>
      <c r="J19" s="259">
        <f>SUM(I19:I22)/3</f>
        <v>0</v>
      </c>
    </row>
    <row r="20" spans="2:10" x14ac:dyDescent="0.15">
      <c r="B20" s="258"/>
      <c r="C20" s="12"/>
      <c r="D20" s="12"/>
      <c r="E20" s="12"/>
      <c r="F20" s="12"/>
      <c r="G20" s="12"/>
      <c r="H20" s="12"/>
      <c r="I20" s="12">
        <f t="shared" si="0"/>
        <v>0</v>
      </c>
      <c r="J20" s="259"/>
    </row>
    <row r="21" spans="2:10" x14ac:dyDescent="0.15">
      <c r="B21" s="258"/>
      <c r="C21" s="12"/>
      <c r="D21" s="12"/>
      <c r="E21" s="12"/>
      <c r="F21" s="12"/>
      <c r="G21" s="12"/>
      <c r="H21" s="12"/>
      <c r="I21" s="12">
        <f t="shared" si="0"/>
        <v>0</v>
      </c>
      <c r="J21" s="259"/>
    </row>
    <row r="22" spans="2:10" x14ac:dyDescent="0.15">
      <c r="B22" s="258"/>
      <c r="C22" s="12"/>
      <c r="D22" s="12"/>
      <c r="E22" s="12"/>
      <c r="F22" s="12"/>
      <c r="G22" s="12"/>
      <c r="H22" s="12"/>
      <c r="I22" s="12">
        <f t="shared" si="0"/>
        <v>0</v>
      </c>
      <c r="J22" s="259"/>
    </row>
    <row r="23" spans="2:10" x14ac:dyDescent="0.15">
      <c r="B23" s="254" t="s">
        <v>56</v>
      </c>
      <c r="C23" s="83"/>
      <c r="D23" s="83"/>
      <c r="E23" s="83"/>
      <c r="F23" s="83"/>
      <c r="G23" s="83"/>
      <c r="H23" s="83"/>
      <c r="I23" s="83">
        <f t="shared" si="0"/>
        <v>0</v>
      </c>
      <c r="J23" s="256">
        <f>SUM(I23:I26)/3</f>
        <v>0</v>
      </c>
    </row>
    <row r="24" spans="2:10" x14ac:dyDescent="0.15">
      <c r="B24" s="255"/>
      <c r="C24" s="83"/>
      <c r="D24" s="83"/>
      <c r="E24" s="83"/>
      <c r="F24" s="83"/>
      <c r="G24" s="83"/>
      <c r="H24" s="83"/>
      <c r="I24" s="83">
        <f t="shared" si="0"/>
        <v>0</v>
      </c>
      <c r="J24" s="256"/>
    </row>
    <row r="25" spans="2:10" x14ac:dyDescent="0.15">
      <c r="B25" s="255"/>
      <c r="C25" s="83"/>
      <c r="D25" s="83"/>
      <c r="E25" s="83"/>
      <c r="F25" s="83"/>
      <c r="G25" s="83"/>
      <c r="H25" s="83"/>
      <c r="I25" s="83">
        <f t="shared" si="0"/>
        <v>0</v>
      </c>
      <c r="J25" s="256"/>
    </row>
    <row r="26" spans="2:10" x14ac:dyDescent="0.15">
      <c r="B26" s="255"/>
      <c r="C26" s="83"/>
      <c r="D26" s="83"/>
      <c r="E26" s="83"/>
      <c r="F26" s="83"/>
      <c r="G26" s="83"/>
      <c r="H26" s="83"/>
      <c r="I26" s="83">
        <f t="shared" si="0"/>
        <v>0</v>
      </c>
      <c r="J26" s="256"/>
    </row>
    <row r="27" spans="2:10" x14ac:dyDescent="0.15">
      <c r="B27" s="257" t="s">
        <v>57</v>
      </c>
      <c r="C27" s="12"/>
      <c r="D27" s="12"/>
      <c r="E27" s="12"/>
      <c r="F27" s="12"/>
      <c r="G27" s="12"/>
      <c r="H27" s="12"/>
      <c r="I27" s="12">
        <f t="shared" si="0"/>
        <v>0</v>
      </c>
      <c r="J27" s="259">
        <f>SUM(I27:I30)/3</f>
        <v>0</v>
      </c>
    </row>
    <row r="28" spans="2:10" x14ac:dyDescent="0.15">
      <c r="B28" s="258"/>
      <c r="C28" s="12"/>
      <c r="D28" s="12"/>
      <c r="E28" s="12"/>
      <c r="F28" s="12"/>
      <c r="G28" s="12"/>
      <c r="H28" s="12"/>
      <c r="I28" s="12">
        <f t="shared" si="0"/>
        <v>0</v>
      </c>
      <c r="J28" s="259"/>
    </row>
    <row r="29" spans="2:10" x14ac:dyDescent="0.15">
      <c r="B29" s="258"/>
      <c r="C29" s="12"/>
      <c r="D29" s="12"/>
      <c r="E29" s="12"/>
      <c r="F29" s="12"/>
      <c r="G29" s="12"/>
      <c r="H29" s="12"/>
      <c r="I29" s="12">
        <f t="shared" si="0"/>
        <v>0</v>
      </c>
      <c r="J29" s="259"/>
    </row>
    <row r="30" spans="2:10" x14ac:dyDescent="0.15">
      <c r="B30" s="258"/>
      <c r="C30" s="12"/>
      <c r="D30" s="12"/>
      <c r="E30" s="12"/>
      <c r="F30" s="12"/>
      <c r="G30" s="12"/>
      <c r="H30" s="12"/>
      <c r="I30" s="12">
        <f t="shared" si="0"/>
        <v>0</v>
      </c>
      <c r="J30" s="259"/>
    </row>
    <row r="31" spans="2:10" x14ac:dyDescent="0.15">
      <c r="B31" s="260" t="s">
        <v>58</v>
      </c>
      <c r="C31" s="83"/>
      <c r="D31" s="83"/>
      <c r="E31" s="83"/>
      <c r="F31" s="83"/>
      <c r="G31" s="83"/>
      <c r="H31" s="83"/>
      <c r="I31" s="83">
        <f t="shared" si="0"/>
        <v>0</v>
      </c>
      <c r="J31" s="256">
        <f>SUM(I31:I34)/3</f>
        <v>0</v>
      </c>
    </row>
    <row r="32" spans="2:10" x14ac:dyDescent="0.15">
      <c r="B32" s="260"/>
      <c r="C32" s="83"/>
      <c r="D32" s="83"/>
      <c r="E32" s="83"/>
      <c r="F32" s="83"/>
      <c r="G32" s="83"/>
      <c r="H32" s="83"/>
      <c r="I32" s="83">
        <f t="shared" si="0"/>
        <v>0</v>
      </c>
      <c r="J32" s="256"/>
    </row>
    <row r="33" spans="2:10" x14ac:dyDescent="0.15">
      <c r="B33" s="260"/>
      <c r="C33" s="83"/>
      <c r="D33" s="83"/>
      <c r="E33" s="83"/>
      <c r="F33" s="83"/>
      <c r="G33" s="83"/>
      <c r="H33" s="83"/>
      <c r="I33" s="83">
        <f t="shared" si="0"/>
        <v>0</v>
      </c>
      <c r="J33" s="256"/>
    </row>
    <row r="34" spans="2:10" x14ac:dyDescent="0.15">
      <c r="B34" s="260"/>
      <c r="C34" s="83"/>
      <c r="D34" s="83"/>
      <c r="E34" s="83"/>
      <c r="F34" s="83"/>
      <c r="G34" s="83"/>
      <c r="H34" s="83"/>
      <c r="I34" s="83">
        <f t="shared" si="0"/>
        <v>0</v>
      </c>
      <c r="J34" s="256"/>
    </row>
    <row r="36" spans="2:10" x14ac:dyDescent="0.15">
      <c r="B36" s="84" t="s">
        <v>179</v>
      </c>
    </row>
    <row r="37" spans="2:10" ht="60" x14ac:dyDescent="0.15">
      <c r="B37" s="45" t="s">
        <v>99</v>
      </c>
      <c r="C37" s="14" t="s">
        <v>78</v>
      </c>
      <c r="D37" s="14" t="s">
        <v>79</v>
      </c>
      <c r="E37" s="14" t="s">
        <v>80</v>
      </c>
      <c r="F37" s="14" t="s">
        <v>81</v>
      </c>
      <c r="G37" s="14" t="s">
        <v>59</v>
      </c>
      <c r="H37" s="14" t="s">
        <v>82</v>
      </c>
      <c r="I37" s="29" t="s">
        <v>83</v>
      </c>
      <c r="J37" s="85"/>
    </row>
    <row r="38" spans="2:10" x14ac:dyDescent="0.15">
      <c r="B38" s="12" t="s">
        <v>50</v>
      </c>
      <c r="C38" s="46">
        <f t="shared" ref="C38:H38" si="1">AVERAGE(C4:C6)</f>
        <v>20</v>
      </c>
      <c r="D38" s="46">
        <f t="shared" si="1"/>
        <v>13.333333333333334</v>
      </c>
      <c r="E38" s="46">
        <f t="shared" si="1"/>
        <v>10</v>
      </c>
      <c r="F38" s="46">
        <f t="shared" si="1"/>
        <v>15</v>
      </c>
      <c r="G38" s="46">
        <f t="shared" si="1"/>
        <v>12.333333333333334</v>
      </c>
      <c r="H38" s="46">
        <f t="shared" si="1"/>
        <v>8.3333333333333339</v>
      </c>
      <c r="I38" s="46">
        <f>SUM(C38:H38)</f>
        <v>79</v>
      </c>
    </row>
    <row r="39" spans="2:10" x14ac:dyDescent="0.15">
      <c r="B39" s="12" t="s">
        <v>51</v>
      </c>
      <c r="C39" s="46">
        <f t="shared" ref="C39:H39" si="2">AVERAGE(C7:C9)</f>
        <v>23.333333333333332</v>
      </c>
      <c r="D39" s="46">
        <f t="shared" si="2"/>
        <v>11.666666666666666</v>
      </c>
      <c r="E39" s="46">
        <f t="shared" si="2"/>
        <v>10.666666666666666</v>
      </c>
      <c r="F39" s="46">
        <f t="shared" si="2"/>
        <v>19.333333333333332</v>
      </c>
      <c r="G39" s="46">
        <f t="shared" si="2"/>
        <v>11.666666666666666</v>
      </c>
      <c r="H39" s="46">
        <f t="shared" si="2"/>
        <v>8.3333333333333339</v>
      </c>
      <c r="I39" s="46">
        <f t="shared" ref="I39:I42" si="3">SUM(C39:H39)</f>
        <v>85</v>
      </c>
    </row>
    <row r="40" spans="2:10" x14ac:dyDescent="0.15">
      <c r="B40" s="12" t="s">
        <v>52</v>
      </c>
      <c r="C40" s="46">
        <f t="shared" ref="C40:H40" si="4">AVERAGE(C10:C12)</f>
        <v>23.333333333333332</v>
      </c>
      <c r="D40" s="46">
        <f t="shared" si="4"/>
        <v>15</v>
      </c>
      <c r="E40" s="46">
        <f t="shared" si="4"/>
        <v>12.333333333333334</v>
      </c>
      <c r="F40" s="46">
        <f t="shared" si="4"/>
        <v>19.333333333333332</v>
      </c>
      <c r="G40" s="46">
        <f t="shared" si="4"/>
        <v>11.666666666666666</v>
      </c>
      <c r="H40" s="46">
        <f t="shared" si="4"/>
        <v>3.3333333333333335</v>
      </c>
      <c r="I40" s="46">
        <f t="shared" si="3"/>
        <v>85</v>
      </c>
    </row>
    <row r="41" spans="2:10" x14ac:dyDescent="0.15">
      <c r="B41" s="12" t="s">
        <v>53</v>
      </c>
      <c r="C41" s="46">
        <f>AVERAGE(C13:C15)</f>
        <v>11.666666666666666</v>
      </c>
      <c r="D41" s="46">
        <f t="shared" ref="D41:H41" si="5">AVERAGE(D13:D15)</f>
        <v>8.3333333333333339</v>
      </c>
      <c r="E41" s="46">
        <f t="shared" si="5"/>
        <v>6.666666666666667</v>
      </c>
      <c r="F41" s="46">
        <f t="shared" si="5"/>
        <v>8.3333333333333339</v>
      </c>
      <c r="G41" s="46">
        <f t="shared" si="5"/>
        <v>6.666666666666667</v>
      </c>
      <c r="H41" s="46">
        <f t="shared" si="5"/>
        <v>0.33333333333333331</v>
      </c>
      <c r="I41" s="46">
        <f t="shared" si="3"/>
        <v>42</v>
      </c>
    </row>
    <row r="42" spans="2:10" x14ac:dyDescent="0.15">
      <c r="B42" s="12" t="s">
        <v>54</v>
      </c>
      <c r="C42" s="46">
        <f>AVERAGE(C16:C18)</f>
        <v>18.333333333333332</v>
      </c>
      <c r="D42" s="46">
        <f t="shared" ref="D42:H42" si="6">AVERAGE(D16:D18)</f>
        <v>13.333333333333334</v>
      </c>
      <c r="E42" s="46">
        <f t="shared" si="6"/>
        <v>10</v>
      </c>
      <c r="F42" s="46">
        <f t="shared" si="6"/>
        <v>16.666666666666668</v>
      </c>
      <c r="G42" s="46">
        <f t="shared" si="6"/>
        <v>11.666666666666666</v>
      </c>
      <c r="H42" s="46">
        <f t="shared" si="6"/>
        <v>5.666666666666667</v>
      </c>
      <c r="I42" s="46">
        <f t="shared" si="3"/>
        <v>75.666666666666671</v>
      </c>
    </row>
    <row r="43" spans="2:10" x14ac:dyDescent="0.15">
      <c r="B43" s="12"/>
      <c r="C43" s="12"/>
      <c r="D43" s="12"/>
      <c r="E43" s="12"/>
      <c r="F43" s="12"/>
      <c r="G43" s="12"/>
      <c r="H43" s="12"/>
      <c r="I43" s="12"/>
    </row>
    <row r="44" spans="2:10" x14ac:dyDescent="0.15">
      <c r="B44" s="12"/>
      <c r="C44" s="12"/>
      <c r="D44" s="12"/>
      <c r="E44" s="12"/>
      <c r="F44" s="12"/>
      <c r="G44" s="12"/>
      <c r="H44" s="12"/>
      <c r="I44" s="12"/>
    </row>
    <row r="45" spans="2:10" x14ac:dyDescent="0.15">
      <c r="B45" s="12"/>
      <c r="C45" s="12"/>
      <c r="D45" s="12"/>
      <c r="E45" s="12"/>
      <c r="F45" s="12"/>
      <c r="G45" s="12"/>
      <c r="H45" s="12"/>
      <c r="I45" s="12"/>
    </row>
    <row r="46" spans="2:10" x14ac:dyDescent="0.15">
      <c r="B46" s="12"/>
      <c r="C46" s="12"/>
      <c r="D46" s="12"/>
      <c r="E46" s="12"/>
      <c r="F46" s="12"/>
      <c r="G46" s="12"/>
      <c r="H46" s="12"/>
      <c r="I46" s="12"/>
    </row>
  </sheetData>
  <mergeCells count="18">
    <mergeCell ref="B23:B26"/>
    <mergeCell ref="J23:J26"/>
    <mergeCell ref="B27:B30"/>
    <mergeCell ref="J27:J30"/>
    <mergeCell ref="B31:B34"/>
    <mergeCell ref="J31:J34"/>
    <mergeCell ref="B13:B15"/>
    <mergeCell ref="J13:J15"/>
    <mergeCell ref="B16:B18"/>
    <mergeCell ref="J16:J18"/>
    <mergeCell ref="B19:B22"/>
    <mergeCell ref="J19:J22"/>
    <mergeCell ref="B4:B6"/>
    <mergeCell ref="J4:J6"/>
    <mergeCell ref="B7:B9"/>
    <mergeCell ref="J7:J9"/>
    <mergeCell ref="B10:B12"/>
    <mergeCell ref="J10:J12"/>
  </mergeCells>
  <pageMargins left="0.7" right="0.7" top="0.75" bottom="0.75" header="0.3" footer="0.3"/>
  <ignoredErrors>
    <ignoredError sqref="C38:H4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8198-AFE4-4D65-92E7-144C469E1F72}">
  <dimension ref="B3:J45"/>
  <sheetViews>
    <sheetView topLeftCell="A16" zoomScale="120" zoomScaleNormal="120" workbookViewId="0">
      <selection activeCell="H9" sqref="H9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5" t="s">
        <v>99</v>
      </c>
      <c r="C3" s="14" t="s">
        <v>78</v>
      </c>
      <c r="D3" s="14" t="s">
        <v>79</v>
      </c>
      <c r="E3" s="14" t="s">
        <v>80</v>
      </c>
      <c r="F3" s="14" t="s">
        <v>81</v>
      </c>
      <c r="G3" s="14" t="s">
        <v>59</v>
      </c>
      <c r="H3" s="14" t="s">
        <v>82</v>
      </c>
      <c r="I3" s="29" t="s">
        <v>83</v>
      </c>
      <c r="J3" s="14" t="s">
        <v>101</v>
      </c>
    </row>
    <row r="4" spans="2:10" x14ac:dyDescent="0.15">
      <c r="B4" s="254" t="s">
        <v>50</v>
      </c>
      <c r="C4" s="83">
        <v>23</v>
      </c>
      <c r="D4" s="83">
        <v>15</v>
      </c>
      <c r="E4" s="83">
        <v>15</v>
      </c>
      <c r="F4" s="83">
        <v>20</v>
      </c>
      <c r="G4" s="83">
        <v>15</v>
      </c>
      <c r="H4" s="83">
        <v>10</v>
      </c>
      <c r="I4" s="83">
        <f>SUM(C4:H4)</f>
        <v>98</v>
      </c>
      <c r="J4" s="256">
        <f>SUM(I4:I5)/2</f>
        <v>94.5</v>
      </c>
    </row>
    <row r="5" spans="2:10" x14ac:dyDescent="0.15">
      <c r="B5" s="255"/>
      <c r="C5" s="83">
        <v>18</v>
      </c>
      <c r="D5" s="83">
        <v>15</v>
      </c>
      <c r="E5" s="83">
        <v>15</v>
      </c>
      <c r="F5" s="83">
        <v>18</v>
      </c>
      <c r="G5" s="83">
        <v>15</v>
      </c>
      <c r="H5" s="83">
        <v>10</v>
      </c>
      <c r="I5" s="83">
        <f t="shared" ref="I5:I33" si="0">SUM(C5:H5)</f>
        <v>91</v>
      </c>
      <c r="J5" s="256"/>
    </row>
    <row r="6" spans="2:10" x14ac:dyDescent="0.15">
      <c r="B6" s="257" t="s">
        <v>51</v>
      </c>
      <c r="C6" s="12">
        <v>20</v>
      </c>
      <c r="D6" s="12">
        <v>13</v>
      </c>
      <c r="E6" s="12">
        <v>15</v>
      </c>
      <c r="F6" s="12">
        <v>20</v>
      </c>
      <c r="G6" s="12">
        <v>15</v>
      </c>
      <c r="H6" s="12">
        <v>10</v>
      </c>
      <c r="I6" s="12">
        <f t="shared" si="0"/>
        <v>93</v>
      </c>
      <c r="J6" s="256">
        <f t="shared" ref="J6" si="1">SUM(I6:I7)/2</f>
        <v>89.5</v>
      </c>
    </row>
    <row r="7" spans="2:10" x14ac:dyDescent="0.15">
      <c r="B7" s="258"/>
      <c r="C7" s="12">
        <v>17</v>
      </c>
      <c r="D7" s="12">
        <v>14</v>
      </c>
      <c r="E7" s="12">
        <v>13</v>
      </c>
      <c r="F7" s="12">
        <v>19</v>
      </c>
      <c r="G7" s="12">
        <v>15</v>
      </c>
      <c r="H7" s="12">
        <v>8</v>
      </c>
      <c r="I7" s="12">
        <f t="shared" si="0"/>
        <v>86</v>
      </c>
      <c r="J7" s="256"/>
    </row>
    <row r="8" spans="2:10" x14ac:dyDescent="0.15">
      <c r="B8" s="254" t="s">
        <v>52</v>
      </c>
      <c r="C8" s="83">
        <v>20</v>
      </c>
      <c r="D8" s="83">
        <v>12</v>
      </c>
      <c r="E8" s="83">
        <v>15</v>
      </c>
      <c r="F8" s="83">
        <v>20</v>
      </c>
      <c r="G8" s="83">
        <v>15</v>
      </c>
      <c r="H8" s="83">
        <v>10</v>
      </c>
      <c r="I8" s="83">
        <f t="shared" si="0"/>
        <v>92</v>
      </c>
      <c r="J8" s="256">
        <f t="shared" ref="J8" si="2">SUM(I8:I9)/2</f>
        <v>89</v>
      </c>
    </row>
    <row r="9" spans="2:10" x14ac:dyDescent="0.15">
      <c r="B9" s="255"/>
      <c r="C9" s="83">
        <v>17</v>
      </c>
      <c r="D9" s="83">
        <v>13</v>
      </c>
      <c r="E9" s="83">
        <v>12</v>
      </c>
      <c r="F9" s="83">
        <v>19</v>
      </c>
      <c r="G9" s="83">
        <v>15</v>
      </c>
      <c r="H9" s="83">
        <v>10</v>
      </c>
      <c r="I9" s="83">
        <f t="shared" si="0"/>
        <v>86</v>
      </c>
      <c r="J9" s="256"/>
    </row>
    <row r="10" spans="2:10" x14ac:dyDescent="0.15">
      <c r="B10" s="257" t="s">
        <v>53</v>
      </c>
      <c r="C10" s="12"/>
      <c r="D10" s="12"/>
      <c r="E10" s="12"/>
      <c r="F10" s="12"/>
      <c r="G10" s="12"/>
      <c r="H10" s="12"/>
      <c r="I10" s="12">
        <f t="shared" si="0"/>
        <v>0</v>
      </c>
      <c r="J10" s="259">
        <f>SUM(I10:I13)/3</f>
        <v>0</v>
      </c>
    </row>
    <row r="11" spans="2:10" x14ac:dyDescent="0.15">
      <c r="B11" s="258"/>
      <c r="C11" s="12"/>
      <c r="D11" s="12"/>
      <c r="E11" s="12"/>
      <c r="F11" s="12"/>
      <c r="G11" s="12"/>
      <c r="H11" s="12"/>
      <c r="I11" s="12">
        <f t="shared" si="0"/>
        <v>0</v>
      </c>
      <c r="J11" s="259"/>
    </row>
    <row r="12" spans="2:10" x14ac:dyDescent="0.15">
      <c r="B12" s="258"/>
      <c r="C12" s="12"/>
      <c r="D12" s="12"/>
      <c r="E12" s="12"/>
      <c r="F12" s="12"/>
      <c r="G12" s="12"/>
      <c r="H12" s="12"/>
      <c r="I12" s="12">
        <f t="shared" si="0"/>
        <v>0</v>
      </c>
      <c r="J12" s="259"/>
    </row>
    <row r="13" spans="2:10" x14ac:dyDescent="0.15">
      <c r="B13" s="258"/>
      <c r="C13" s="12"/>
      <c r="D13" s="12"/>
      <c r="E13" s="12"/>
      <c r="F13" s="12"/>
      <c r="G13" s="12"/>
      <c r="H13" s="12"/>
      <c r="I13" s="12">
        <f t="shared" si="0"/>
        <v>0</v>
      </c>
      <c r="J13" s="259"/>
    </row>
    <row r="14" spans="2:10" x14ac:dyDescent="0.15">
      <c r="B14" s="260" t="s">
        <v>54</v>
      </c>
      <c r="C14" s="83"/>
      <c r="D14" s="83"/>
      <c r="E14" s="83"/>
      <c r="F14" s="83"/>
      <c r="G14" s="83"/>
      <c r="H14" s="83"/>
      <c r="I14" s="83">
        <f t="shared" si="0"/>
        <v>0</v>
      </c>
      <c r="J14" s="256">
        <f>SUM(I14:I17)/3</f>
        <v>0</v>
      </c>
    </row>
    <row r="15" spans="2:10" x14ac:dyDescent="0.15">
      <c r="B15" s="260"/>
      <c r="C15" s="83"/>
      <c r="D15" s="83"/>
      <c r="E15" s="83"/>
      <c r="F15" s="83"/>
      <c r="G15" s="83"/>
      <c r="H15" s="83"/>
      <c r="I15" s="83">
        <f t="shared" si="0"/>
        <v>0</v>
      </c>
      <c r="J15" s="256"/>
    </row>
    <row r="16" spans="2:10" x14ac:dyDescent="0.15">
      <c r="B16" s="260"/>
      <c r="C16" s="83"/>
      <c r="D16" s="83"/>
      <c r="E16" s="83"/>
      <c r="F16" s="83"/>
      <c r="G16" s="83"/>
      <c r="H16" s="83"/>
      <c r="I16" s="83">
        <f t="shared" si="0"/>
        <v>0</v>
      </c>
      <c r="J16" s="256"/>
    </row>
    <row r="17" spans="2:10" x14ac:dyDescent="0.15">
      <c r="B17" s="260"/>
      <c r="C17" s="83"/>
      <c r="D17" s="83"/>
      <c r="E17" s="83"/>
      <c r="F17" s="83"/>
      <c r="G17" s="83"/>
      <c r="H17" s="83"/>
      <c r="I17" s="83">
        <f t="shared" si="0"/>
        <v>0</v>
      </c>
      <c r="J17" s="256"/>
    </row>
    <row r="18" spans="2:10" x14ac:dyDescent="0.15">
      <c r="B18" s="257" t="s">
        <v>55</v>
      </c>
      <c r="C18" s="12"/>
      <c r="D18" s="12"/>
      <c r="E18" s="12"/>
      <c r="F18" s="12"/>
      <c r="G18" s="12"/>
      <c r="H18" s="12"/>
      <c r="I18" s="12">
        <f t="shared" si="0"/>
        <v>0</v>
      </c>
      <c r="J18" s="259">
        <f>SUM(I18:I21)/3</f>
        <v>0</v>
      </c>
    </row>
    <row r="19" spans="2:10" x14ac:dyDescent="0.15">
      <c r="B19" s="258"/>
      <c r="C19" s="12"/>
      <c r="D19" s="12"/>
      <c r="E19" s="12"/>
      <c r="F19" s="12"/>
      <c r="G19" s="12"/>
      <c r="H19" s="12"/>
      <c r="I19" s="12">
        <f t="shared" si="0"/>
        <v>0</v>
      </c>
      <c r="J19" s="259"/>
    </row>
    <row r="20" spans="2:10" x14ac:dyDescent="0.15">
      <c r="B20" s="258"/>
      <c r="C20" s="12"/>
      <c r="D20" s="12"/>
      <c r="E20" s="12"/>
      <c r="F20" s="12"/>
      <c r="G20" s="12"/>
      <c r="H20" s="12"/>
      <c r="I20" s="12">
        <f t="shared" si="0"/>
        <v>0</v>
      </c>
      <c r="J20" s="259"/>
    </row>
    <row r="21" spans="2:10" x14ac:dyDescent="0.15">
      <c r="B21" s="258"/>
      <c r="C21" s="12"/>
      <c r="D21" s="12"/>
      <c r="E21" s="12"/>
      <c r="F21" s="12"/>
      <c r="G21" s="12"/>
      <c r="H21" s="12"/>
      <c r="I21" s="12">
        <f t="shared" si="0"/>
        <v>0</v>
      </c>
      <c r="J21" s="259"/>
    </row>
    <row r="22" spans="2:10" x14ac:dyDescent="0.15">
      <c r="B22" s="254" t="s">
        <v>56</v>
      </c>
      <c r="C22" s="83"/>
      <c r="D22" s="83"/>
      <c r="E22" s="83"/>
      <c r="F22" s="83"/>
      <c r="G22" s="83"/>
      <c r="H22" s="83"/>
      <c r="I22" s="83">
        <f t="shared" si="0"/>
        <v>0</v>
      </c>
      <c r="J22" s="256">
        <f>SUM(I22:I25)/3</f>
        <v>0</v>
      </c>
    </row>
    <row r="23" spans="2:10" x14ac:dyDescent="0.15">
      <c r="B23" s="255"/>
      <c r="C23" s="83"/>
      <c r="D23" s="83"/>
      <c r="E23" s="83"/>
      <c r="F23" s="83"/>
      <c r="G23" s="83"/>
      <c r="H23" s="83"/>
      <c r="I23" s="83">
        <f t="shared" si="0"/>
        <v>0</v>
      </c>
      <c r="J23" s="256"/>
    </row>
    <row r="24" spans="2:10" x14ac:dyDescent="0.15">
      <c r="B24" s="255"/>
      <c r="C24" s="83"/>
      <c r="D24" s="83"/>
      <c r="E24" s="83"/>
      <c r="F24" s="83"/>
      <c r="G24" s="83"/>
      <c r="H24" s="83"/>
      <c r="I24" s="83">
        <f t="shared" si="0"/>
        <v>0</v>
      </c>
      <c r="J24" s="256"/>
    </row>
    <row r="25" spans="2:10" x14ac:dyDescent="0.15">
      <c r="B25" s="255"/>
      <c r="C25" s="83"/>
      <c r="D25" s="83"/>
      <c r="E25" s="83"/>
      <c r="F25" s="83"/>
      <c r="G25" s="83"/>
      <c r="H25" s="83"/>
      <c r="I25" s="83">
        <f t="shared" si="0"/>
        <v>0</v>
      </c>
      <c r="J25" s="256"/>
    </row>
    <row r="26" spans="2:10" x14ac:dyDescent="0.15">
      <c r="B26" s="257" t="s">
        <v>57</v>
      </c>
      <c r="C26" s="12"/>
      <c r="D26" s="12"/>
      <c r="E26" s="12"/>
      <c r="F26" s="12"/>
      <c r="G26" s="12"/>
      <c r="H26" s="12"/>
      <c r="I26" s="12">
        <f t="shared" si="0"/>
        <v>0</v>
      </c>
      <c r="J26" s="259">
        <f>SUM(I26:I29)/3</f>
        <v>0</v>
      </c>
    </row>
    <row r="27" spans="2:10" x14ac:dyDescent="0.15">
      <c r="B27" s="258"/>
      <c r="C27" s="12"/>
      <c r="D27" s="12"/>
      <c r="E27" s="12"/>
      <c r="F27" s="12"/>
      <c r="G27" s="12"/>
      <c r="H27" s="12"/>
      <c r="I27" s="12">
        <f t="shared" si="0"/>
        <v>0</v>
      </c>
      <c r="J27" s="259"/>
    </row>
    <row r="28" spans="2:10" x14ac:dyDescent="0.15">
      <c r="B28" s="258"/>
      <c r="C28" s="12"/>
      <c r="D28" s="12"/>
      <c r="E28" s="12"/>
      <c r="F28" s="12"/>
      <c r="G28" s="12"/>
      <c r="H28" s="12"/>
      <c r="I28" s="12">
        <f t="shared" si="0"/>
        <v>0</v>
      </c>
      <c r="J28" s="259"/>
    </row>
    <row r="29" spans="2:10" x14ac:dyDescent="0.15">
      <c r="B29" s="258"/>
      <c r="C29" s="12"/>
      <c r="D29" s="12"/>
      <c r="E29" s="12"/>
      <c r="F29" s="12"/>
      <c r="G29" s="12"/>
      <c r="H29" s="12"/>
      <c r="I29" s="12">
        <f t="shared" si="0"/>
        <v>0</v>
      </c>
      <c r="J29" s="259"/>
    </row>
    <row r="30" spans="2:10" x14ac:dyDescent="0.15">
      <c r="B30" s="260" t="s">
        <v>58</v>
      </c>
      <c r="C30" s="83"/>
      <c r="D30" s="83"/>
      <c r="E30" s="83"/>
      <c r="F30" s="83"/>
      <c r="G30" s="83"/>
      <c r="H30" s="83"/>
      <c r="I30" s="83">
        <f t="shared" si="0"/>
        <v>0</v>
      </c>
      <c r="J30" s="256">
        <f>SUM(I30:I33)/3</f>
        <v>0</v>
      </c>
    </row>
    <row r="31" spans="2:10" x14ac:dyDescent="0.15">
      <c r="B31" s="260"/>
      <c r="C31" s="83"/>
      <c r="D31" s="83"/>
      <c r="E31" s="83"/>
      <c r="F31" s="83"/>
      <c r="G31" s="83"/>
      <c r="H31" s="83"/>
      <c r="I31" s="83">
        <f t="shared" si="0"/>
        <v>0</v>
      </c>
      <c r="J31" s="256"/>
    </row>
    <row r="32" spans="2:10" x14ac:dyDescent="0.15">
      <c r="B32" s="260"/>
      <c r="C32" s="83"/>
      <c r="D32" s="83"/>
      <c r="E32" s="83"/>
      <c r="F32" s="83"/>
      <c r="G32" s="83"/>
      <c r="H32" s="83"/>
      <c r="I32" s="83">
        <f t="shared" si="0"/>
        <v>0</v>
      </c>
      <c r="J32" s="256"/>
    </row>
    <row r="33" spans="2:10" x14ac:dyDescent="0.15">
      <c r="B33" s="260"/>
      <c r="C33" s="83"/>
      <c r="D33" s="83"/>
      <c r="E33" s="83"/>
      <c r="F33" s="83"/>
      <c r="G33" s="83"/>
      <c r="H33" s="83"/>
      <c r="I33" s="83">
        <f t="shared" si="0"/>
        <v>0</v>
      </c>
      <c r="J33" s="256"/>
    </row>
    <row r="35" spans="2:10" x14ac:dyDescent="0.15">
      <c r="B35" s="84" t="s">
        <v>179</v>
      </c>
    </row>
    <row r="36" spans="2:10" ht="60" x14ac:dyDescent="0.15">
      <c r="B36" s="45" t="s">
        <v>99</v>
      </c>
      <c r="C36" s="14" t="s">
        <v>78</v>
      </c>
      <c r="D36" s="14" t="s">
        <v>79</v>
      </c>
      <c r="E36" s="14" t="s">
        <v>80</v>
      </c>
      <c r="F36" s="14" t="s">
        <v>81</v>
      </c>
      <c r="G36" s="14" t="s">
        <v>59</v>
      </c>
      <c r="H36" s="14" t="s">
        <v>82</v>
      </c>
      <c r="I36" s="29" t="s">
        <v>83</v>
      </c>
      <c r="J36" s="85"/>
    </row>
    <row r="37" spans="2:10" x14ac:dyDescent="0.15">
      <c r="B37" s="12" t="s">
        <v>50</v>
      </c>
      <c r="C37" s="46">
        <f t="shared" ref="C37:H37" si="3">AVERAGE(C4:C5)</f>
        <v>20.5</v>
      </c>
      <c r="D37" s="46">
        <f t="shared" si="3"/>
        <v>15</v>
      </c>
      <c r="E37" s="46">
        <f t="shared" si="3"/>
        <v>15</v>
      </c>
      <c r="F37" s="46">
        <f t="shared" si="3"/>
        <v>19</v>
      </c>
      <c r="G37" s="46">
        <f t="shared" si="3"/>
        <v>15</v>
      </c>
      <c r="H37" s="46">
        <f t="shared" si="3"/>
        <v>10</v>
      </c>
      <c r="I37" s="46">
        <f>SUM(C37:H37)</f>
        <v>94.5</v>
      </c>
    </row>
    <row r="38" spans="2:10" x14ac:dyDescent="0.15">
      <c r="B38" s="12" t="s">
        <v>51</v>
      </c>
      <c r="C38" s="46">
        <f t="shared" ref="C38:H38" si="4">AVERAGE(C6:C7)</f>
        <v>18.5</v>
      </c>
      <c r="D38" s="46">
        <f t="shared" si="4"/>
        <v>13.5</v>
      </c>
      <c r="E38" s="46">
        <f t="shared" si="4"/>
        <v>14</v>
      </c>
      <c r="F38" s="46">
        <f t="shared" si="4"/>
        <v>19.5</v>
      </c>
      <c r="G38" s="46">
        <f t="shared" si="4"/>
        <v>15</v>
      </c>
      <c r="H38" s="46">
        <f t="shared" si="4"/>
        <v>9</v>
      </c>
      <c r="I38" s="46">
        <f t="shared" ref="I38:I39" si="5">SUM(C38:H38)</f>
        <v>89.5</v>
      </c>
    </row>
    <row r="39" spans="2:10" x14ac:dyDescent="0.15">
      <c r="B39" s="12" t="s">
        <v>52</v>
      </c>
      <c r="C39" s="46">
        <f t="shared" ref="C39:H39" si="6">AVERAGE(C8:C9)</f>
        <v>18.5</v>
      </c>
      <c r="D39" s="46">
        <f t="shared" si="6"/>
        <v>12.5</v>
      </c>
      <c r="E39" s="46">
        <f t="shared" si="6"/>
        <v>13.5</v>
      </c>
      <c r="F39" s="46">
        <f t="shared" si="6"/>
        <v>19.5</v>
      </c>
      <c r="G39" s="46">
        <f t="shared" si="6"/>
        <v>15</v>
      </c>
      <c r="H39" s="46">
        <f t="shared" si="6"/>
        <v>10</v>
      </c>
      <c r="I39" s="46">
        <f t="shared" si="5"/>
        <v>89</v>
      </c>
    </row>
    <row r="40" spans="2:10" x14ac:dyDescent="0.15">
      <c r="B40" s="12"/>
      <c r="C40" s="12"/>
      <c r="D40" s="12"/>
      <c r="E40" s="12"/>
      <c r="F40" s="12"/>
      <c r="G40" s="12"/>
      <c r="H40" s="12"/>
      <c r="I40" s="12"/>
    </row>
    <row r="41" spans="2:10" x14ac:dyDescent="0.15">
      <c r="B41" s="12"/>
      <c r="C41" s="12"/>
      <c r="D41" s="12"/>
      <c r="E41" s="12"/>
      <c r="F41" s="12"/>
      <c r="G41" s="12"/>
      <c r="H41" s="12"/>
      <c r="I41" s="12"/>
    </row>
    <row r="42" spans="2:10" x14ac:dyDescent="0.15">
      <c r="B42" s="12"/>
      <c r="C42" s="12"/>
      <c r="D42" s="12"/>
      <c r="E42" s="12"/>
      <c r="F42" s="12"/>
      <c r="G42" s="12"/>
      <c r="H42" s="12"/>
      <c r="I42" s="12"/>
    </row>
    <row r="43" spans="2:10" x14ac:dyDescent="0.15">
      <c r="B43" s="12"/>
      <c r="C43" s="12"/>
      <c r="D43" s="12"/>
      <c r="E43" s="12"/>
      <c r="F43" s="12"/>
      <c r="G43" s="12"/>
      <c r="H43" s="12"/>
      <c r="I43" s="12"/>
    </row>
    <row r="44" spans="2:10" x14ac:dyDescent="0.15">
      <c r="B44" s="12"/>
      <c r="C44" s="12"/>
      <c r="D44" s="12"/>
      <c r="E44" s="12"/>
      <c r="F44" s="12"/>
      <c r="G44" s="12"/>
      <c r="H44" s="12"/>
      <c r="I44" s="12"/>
    </row>
    <row r="45" spans="2:10" x14ac:dyDescent="0.15">
      <c r="B45" s="12"/>
      <c r="C45" s="12"/>
      <c r="D45" s="12"/>
      <c r="E45" s="12"/>
      <c r="F45" s="12"/>
      <c r="G45" s="12"/>
      <c r="H45" s="12"/>
      <c r="I45" s="12"/>
    </row>
  </sheetData>
  <mergeCells count="18">
    <mergeCell ref="B22:B25"/>
    <mergeCell ref="J22:J25"/>
    <mergeCell ref="B26:B29"/>
    <mergeCell ref="J26:J29"/>
    <mergeCell ref="B30:B33"/>
    <mergeCell ref="J30:J33"/>
    <mergeCell ref="B10:B13"/>
    <mergeCell ref="J10:J13"/>
    <mergeCell ref="B14:B17"/>
    <mergeCell ref="J14:J17"/>
    <mergeCell ref="B18:B21"/>
    <mergeCell ref="J18:J21"/>
    <mergeCell ref="B4:B5"/>
    <mergeCell ref="J4:J5"/>
    <mergeCell ref="B6:B7"/>
    <mergeCell ref="J6:J7"/>
    <mergeCell ref="B8:B9"/>
    <mergeCell ref="J8:J9"/>
  </mergeCells>
  <pageMargins left="0.7" right="0.7" top="0.75" bottom="0.75" header="0.3" footer="0.3"/>
  <ignoredErrors>
    <ignoredError sqref="C37:H3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C86E-09B8-494B-9975-748D7B06CDD6}">
  <dimension ref="B3:J51"/>
  <sheetViews>
    <sheetView topLeftCell="A25" zoomScale="110" zoomScaleNormal="110" workbookViewId="0">
      <selection activeCell="H26" sqref="H26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5" t="s">
        <v>99</v>
      </c>
      <c r="C3" s="14" t="s">
        <v>78</v>
      </c>
      <c r="D3" s="14" t="s">
        <v>79</v>
      </c>
      <c r="E3" s="14" t="s">
        <v>80</v>
      </c>
      <c r="F3" s="14" t="s">
        <v>81</v>
      </c>
      <c r="G3" s="14" t="s">
        <v>59</v>
      </c>
      <c r="H3" s="14" t="s">
        <v>82</v>
      </c>
      <c r="I3" s="29" t="s">
        <v>83</v>
      </c>
      <c r="J3" s="14" t="s">
        <v>101</v>
      </c>
    </row>
    <row r="4" spans="2:10" x14ac:dyDescent="0.15">
      <c r="B4" s="254" t="s">
        <v>50</v>
      </c>
      <c r="C4" s="83">
        <v>20</v>
      </c>
      <c r="D4" s="83">
        <v>10</v>
      </c>
      <c r="E4" s="83">
        <v>15</v>
      </c>
      <c r="F4" s="83">
        <v>20</v>
      </c>
      <c r="G4" s="83">
        <v>10</v>
      </c>
      <c r="H4" s="83">
        <v>5</v>
      </c>
      <c r="I4" s="83">
        <f>SUM(C4:H4)</f>
        <v>80</v>
      </c>
      <c r="J4" s="256">
        <f>SUM(I4:I7)/4</f>
        <v>85.5</v>
      </c>
    </row>
    <row r="5" spans="2:10" x14ac:dyDescent="0.15">
      <c r="B5" s="255"/>
      <c r="C5" s="83">
        <v>23</v>
      </c>
      <c r="D5" s="83">
        <v>14</v>
      </c>
      <c r="E5" s="83">
        <v>14</v>
      </c>
      <c r="F5" s="83">
        <v>18</v>
      </c>
      <c r="G5" s="83">
        <v>10</v>
      </c>
      <c r="H5" s="83">
        <v>9</v>
      </c>
      <c r="I5" s="83">
        <f t="shared" ref="I5:I7" si="0">SUM(C5:H5)</f>
        <v>88</v>
      </c>
      <c r="J5" s="256"/>
    </row>
    <row r="6" spans="2:10" x14ac:dyDescent="0.15">
      <c r="B6" s="255"/>
      <c r="C6" s="83">
        <v>20</v>
      </c>
      <c r="D6" s="83">
        <v>15</v>
      </c>
      <c r="E6" s="83">
        <v>15</v>
      </c>
      <c r="F6" s="83">
        <v>20</v>
      </c>
      <c r="G6" s="83">
        <v>13</v>
      </c>
      <c r="H6" s="83">
        <v>5</v>
      </c>
      <c r="I6" s="83">
        <f t="shared" si="0"/>
        <v>88</v>
      </c>
      <c r="J6" s="256"/>
    </row>
    <row r="7" spans="2:10" x14ac:dyDescent="0.15">
      <c r="B7" s="255"/>
      <c r="C7" s="83">
        <v>20</v>
      </c>
      <c r="D7" s="83">
        <v>15</v>
      </c>
      <c r="E7" s="83">
        <v>15</v>
      </c>
      <c r="F7" s="83">
        <v>20</v>
      </c>
      <c r="G7" s="83">
        <v>8</v>
      </c>
      <c r="H7" s="83">
        <v>8</v>
      </c>
      <c r="I7" s="83">
        <f t="shared" si="0"/>
        <v>86</v>
      </c>
      <c r="J7" s="256"/>
    </row>
    <row r="8" spans="2:10" x14ac:dyDescent="0.15">
      <c r="B8" s="257" t="s">
        <v>51</v>
      </c>
      <c r="C8" s="12">
        <v>25</v>
      </c>
      <c r="D8" s="12">
        <v>15</v>
      </c>
      <c r="E8" s="12">
        <v>15</v>
      </c>
      <c r="F8" s="12">
        <v>20</v>
      </c>
      <c r="G8" s="12">
        <v>15</v>
      </c>
      <c r="H8" s="12">
        <v>10</v>
      </c>
      <c r="I8" s="12">
        <f t="shared" ref="I8:I39" si="1">SUM(C8:H8)</f>
        <v>100</v>
      </c>
      <c r="J8" s="256">
        <f t="shared" ref="J8" si="2">SUM(I8:I11)/4</f>
        <v>94.5</v>
      </c>
    </row>
    <row r="9" spans="2:10" x14ac:dyDescent="0.15">
      <c r="B9" s="258"/>
      <c r="C9" s="12">
        <v>23</v>
      </c>
      <c r="D9" s="12">
        <v>15</v>
      </c>
      <c r="E9" s="12">
        <v>15</v>
      </c>
      <c r="F9" s="12">
        <v>19</v>
      </c>
      <c r="G9" s="12">
        <v>13</v>
      </c>
      <c r="H9" s="12">
        <v>9</v>
      </c>
      <c r="I9" s="12">
        <f t="shared" si="1"/>
        <v>94</v>
      </c>
      <c r="J9" s="256"/>
    </row>
    <row r="10" spans="2:10" x14ac:dyDescent="0.15">
      <c r="B10" s="258"/>
      <c r="C10" s="12">
        <v>20</v>
      </c>
      <c r="D10" s="12">
        <v>15</v>
      </c>
      <c r="E10" s="12">
        <v>15</v>
      </c>
      <c r="F10" s="12">
        <v>20</v>
      </c>
      <c r="G10" s="12">
        <v>15</v>
      </c>
      <c r="H10" s="12">
        <v>10</v>
      </c>
      <c r="I10" s="12">
        <f t="shared" si="1"/>
        <v>95</v>
      </c>
      <c r="J10" s="256"/>
    </row>
    <row r="11" spans="2:10" x14ac:dyDescent="0.15">
      <c r="B11" s="258"/>
      <c r="C11" s="12">
        <v>25</v>
      </c>
      <c r="D11" s="12">
        <v>15</v>
      </c>
      <c r="E11" s="12">
        <v>15</v>
      </c>
      <c r="F11" s="12">
        <v>15</v>
      </c>
      <c r="G11" s="12">
        <v>9</v>
      </c>
      <c r="H11" s="12">
        <v>10</v>
      </c>
      <c r="I11" s="12">
        <f t="shared" si="1"/>
        <v>89</v>
      </c>
      <c r="J11" s="256"/>
    </row>
    <row r="12" spans="2:10" x14ac:dyDescent="0.15">
      <c r="B12" s="254" t="s">
        <v>52</v>
      </c>
      <c r="C12" s="83">
        <v>25</v>
      </c>
      <c r="D12" s="83">
        <v>15</v>
      </c>
      <c r="E12" s="83">
        <v>15</v>
      </c>
      <c r="F12" s="83">
        <v>20</v>
      </c>
      <c r="G12" s="83">
        <v>15</v>
      </c>
      <c r="H12" s="83">
        <v>8</v>
      </c>
      <c r="I12" s="83">
        <f t="shared" si="1"/>
        <v>98</v>
      </c>
      <c r="J12" s="256">
        <f t="shared" ref="J12" si="3">SUM(I12:I15)/4</f>
        <v>93.25</v>
      </c>
    </row>
    <row r="13" spans="2:10" x14ac:dyDescent="0.15">
      <c r="B13" s="255"/>
      <c r="C13" s="83">
        <v>25</v>
      </c>
      <c r="D13" s="83">
        <v>15</v>
      </c>
      <c r="E13" s="83">
        <v>14</v>
      </c>
      <c r="F13" s="83">
        <v>18</v>
      </c>
      <c r="G13" s="83">
        <v>13</v>
      </c>
      <c r="H13" s="83">
        <v>9</v>
      </c>
      <c r="I13" s="83">
        <f t="shared" si="1"/>
        <v>94</v>
      </c>
      <c r="J13" s="256"/>
    </row>
    <row r="14" spans="2:10" x14ac:dyDescent="0.15">
      <c r="B14" s="255"/>
      <c r="C14" s="83">
        <v>25</v>
      </c>
      <c r="D14" s="83">
        <v>15</v>
      </c>
      <c r="E14" s="83">
        <v>15</v>
      </c>
      <c r="F14" s="83">
        <v>18</v>
      </c>
      <c r="G14" s="83">
        <v>15</v>
      </c>
      <c r="H14" s="83">
        <v>10</v>
      </c>
      <c r="I14" s="83">
        <f t="shared" si="1"/>
        <v>98</v>
      </c>
      <c r="J14" s="256"/>
    </row>
    <row r="15" spans="2:10" x14ac:dyDescent="0.15">
      <c r="B15" s="255"/>
      <c r="C15" s="83">
        <v>25</v>
      </c>
      <c r="D15" s="83">
        <v>15</v>
      </c>
      <c r="E15" s="83">
        <v>15</v>
      </c>
      <c r="F15" s="83">
        <v>10</v>
      </c>
      <c r="G15" s="83">
        <v>8</v>
      </c>
      <c r="H15" s="83">
        <v>10</v>
      </c>
      <c r="I15" s="83">
        <f t="shared" si="1"/>
        <v>83</v>
      </c>
      <c r="J15" s="256"/>
    </row>
    <row r="16" spans="2:10" x14ac:dyDescent="0.15">
      <c r="B16" s="257" t="s">
        <v>53</v>
      </c>
      <c r="C16" s="12">
        <v>15</v>
      </c>
      <c r="D16" s="12">
        <v>10</v>
      </c>
      <c r="E16" s="12">
        <v>12</v>
      </c>
      <c r="F16" s="12">
        <v>15</v>
      </c>
      <c r="G16" s="12">
        <v>15</v>
      </c>
      <c r="H16" s="12">
        <v>8</v>
      </c>
      <c r="I16" s="12">
        <f t="shared" si="1"/>
        <v>75</v>
      </c>
      <c r="J16" s="256">
        <f t="shared" ref="J16" si="4">SUM(I16:I19)/4</f>
        <v>78.5</v>
      </c>
    </row>
    <row r="17" spans="2:10" x14ac:dyDescent="0.15">
      <c r="B17" s="258"/>
      <c r="C17" s="12">
        <v>24</v>
      </c>
      <c r="D17" s="12">
        <v>12</v>
      </c>
      <c r="E17" s="12">
        <v>12</v>
      </c>
      <c r="F17" s="12">
        <v>18</v>
      </c>
      <c r="G17" s="12">
        <v>12</v>
      </c>
      <c r="H17" s="12">
        <v>9</v>
      </c>
      <c r="I17" s="12">
        <f t="shared" si="1"/>
        <v>87</v>
      </c>
      <c r="J17" s="256"/>
    </row>
    <row r="18" spans="2:10" x14ac:dyDescent="0.15">
      <c r="B18" s="258"/>
      <c r="C18" s="12">
        <v>19</v>
      </c>
      <c r="D18" s="12">
        <v>10</v>
      </c>
      <c r="E18" s="12">
        <v>10</v>
      </c>
      <c r="F18" s="12">
        <v>19</v>
      </c>
      <c r="G18" s="12">
        <v>12</v>
      </c>
      <c r="H18" s="12">
        <v>8</v>
      </c>
      <c r="I18" s="12">
        <f t="shared" si="1"/>
        <v>78</v>
      </c>
      <c r="J18" s="256"/>
    </row>
    <row r="19" spans="2:10" x14ac:dyDescent="0.15">
      <c r="B19" s="258"/>
      <c r="C19" s="12">
        <v>18</v>
      </c>
      <c r="D19" s="12">
        <v>15</v>
      </c>
      <c r="E19" s="12">
        <v>15</v>
      </c>
      <c r="F19" s="12">
        <v>10</v>
      </c>
      <c r="G19" s="12">
        <v>8</v>
      </c>
      <c r="H19" s="12">
        <v>8</v>
      </c>
      <c r="I19" s="12">
        <f t="shared" si="1"/>
        <v>74</v>
      </c>
      <c r="J19" s="256"/>
    </row>
    <row r="20" spans="2:10" x14ac:dyDescent="0.15">
      <c r="B20" s="260" t="s">
        <v>54</v>
      </c>
      <c r="C20" s="83">
        <v>20</v>
      </c>
      <c r="D20" s="83">
        <v>15</v>
      </c>
      <c r="E20" s="83">
        <v>14</v>
      </c>
      <c r="F20" s="83">
        <v>18</v>
      </c>
      <c r="G20" s="83">
        <v>15</v>
      </c>
      <c r="H20" s="83">
        <v>8</v>
      </c>
      <c r="I20" s="83">
        <f t="shared" si="1"/>
        <v>90</v>
      </c>
      <c r="J20" s="256">
        <f t="shared" ref="J20" si="5">SUM(I20:I23)/4</f>
        <v>84.25</v>
      </c>
    </row>
    <row r="21" spans="2:10" x14ac:dyDescent="0.15">
      <c r="B21" s="260"/>
      <c r="C21" s="83">
        <v>23</v>
      </c>
      <c r="D21" s="83">
        <v>15</v>
      </c>
      <c r="E21" s="83">
        <v>13</v>
      </c>
      <c r="F21" s="83">
        <v>18</v>
      </c>
      <c r="G21" s="83">
        <v>15</v>
      </c>
      <c r="H21" s="83">
        <v>9</v>
      </c>
      <c r="I21" s="83">
        <f t="shared" si="1"/>
        <v>93</v>
      </c>
      <c r="J21" s="256"/>
    </row>
    <row r="22" spans="2:10" x14ac:dyDescent="0.15">
      <c r="B22" s="260"/>
      <c r="C22" s="83">
        <v>15</v>
      </c>
      <c r="D22" s="83">
        <v>10</v>
      </c>
      <c r="E22" s="83">
        <v>14</v>
      </c>
      <c r="F22" s="83">
        <v>17</v>
      </c>
      <c r="G22" s="83">
        <v>13</v>
      </c>
      <c r="H22" s="83">
        <v>3</v>
      </c>
      <c r="I22" s="83">
        <f t="shared" si="1"/>
        <v>72</v>
      </c>
      <c r="J22" s="256"/>
    </row>
    <row r="23" spans="2:10" x14ac:dyDescent="0.15">
      <c r="B23" s="260"/>
      <c r="C23" s="83">
        <v>25</v>
      </c>
      <c r="D23" s="83">
        <v>15</v>
      </c>
      <c r="E23" s="83">
        <v>15</v>
      </c>
      <c r="F23" s="83">
        <v>10</v>
      </c>
      <c r="G23" s="83">
        <v>9</v>
      </c>
      <c r="H23" s="83">
        <v>8</v>
      </c>
      <c r="I23" s="83">
        <f t="shared" si="1"/>
        <v>82</v>
      </c>
      <c r="J23" s="256"/>
    </row>
    <row r="24" spans="2:10" x14ac:dyDescent="0.15">
      <c r="B24" s="257" t="s">
        <v>55</v>
      </c>
      <c r="C24" s="12">
        <v>15</v>
      </c>
      <c r="D24" s="12">
        <v>7</v>
      </c>
      <c r="E24" s="12">
        <v>12</v>
      </c>
      <c r="F24" s="12">
        <v>10</v>
      </c>
      <c r="G24" s="12">
        <v>8</v>
      </c>
      <c r="H24" s="12">
        <v>6</v>
      </c>
      <c r="I24" s="12">
        <f t="shared" si="1"/>
        <v>58</v>
      </c>
      <c r="J24" s="256">
        <f t="shared" ref="J24" si="6">SUM(I24:I27)/4</f>
        <v>78.5</v>
      </c>
    </row>
    <row r="25" spans="2:10" x14ac:dyDescent="0.15">
      <c r="B25" s="258"/>
      <c r="C25" s="12">
        <v>25</v>
      </c>
      <c r="D25" s="12">
        <v>15</v>
      </c>
      <c r="E25" s="12">
        <v>14</v>
      </c>
      <c r="F25" s="12">
        <v>19</v>
      </c>
      <c r="G25" s="12">
        <v>15</v>
      </c>
      <c r="H25" s="12">
        <v>9</v>
      </c>
      <c r="I25" s="12">
        <f t="shared" si="1"/>
        <v>97</v>
      </c>
      <c r="J25" s="256"/>
    </row>
    <row r="26" spans="2:10" x14ac:dyDescent="0.15">
      <c r="B26" s="258"/>
      <c r="C26" s="12">
        <v>13</v>
      </c>
      <c r="D26" s="12">
        <v>14</v>
      </c>
      <c r="E26" s="12">
        <v>14</v>
      </c>
      <c r="F26" s="12">
        <v>15</v>
      </c>
      <c r="G26" s="12">
        <v>15</v>
      </c>
      <c r="H26" s="12">
        <v>3</v>
      </c>
      <c r="I26" s="12">
        <f t="shared" si="1"/>
        <v>74</v>
      </c>
      <c r="J26" s="256"/>
    </row>
    <row r="27" spans="2:10" x14ac:dyDescent="0.15">
      <c r="B27" s="258"/>
      <c r="C27" s="12">
        <v>25</v>
      </c>
      <c r="D27" s="12">
        <v>15</v>
      </c>
      <c r="E27" s="12">
        <v>15</v>
      </c>
      <c r="F27" s="12">
        <v>15</v>
      </c>
      <c r="G27" s="12">
        <v>9</v>
      </c>
      <c r="H27" s="12">
        <v>6</v>
      </c>
      <c r="I27" s="12">
        <f t="shared" si="1"/>
        <v>85</v>
      </c>
      <c r="J27" s="256"/>
    </row>
    <row r="28" spans="2:10" x14ac:dyDescent="0.15">
      <c r="B28" s="254" t="s">
        <v>56</v>
      </c>
      <c r="C28" s="83"/>
      <c r="D28" s="83"/>
      <c r="E28" s="83"/>
      <c r="F28" s="83"/>
      <c r="G28" s="83"/>
      <c r="H28" s="83"/>
      <c r="I28" s="83">
        <f t="shared" si="1"/>
        <v>0</v>
      </c>
      <c r="J28" s="256">
        <f>SUM(I28:I31)/3</f>
        <v>0</v>
      </c>
    </row>
    <row r="29" spans="2:10" x14ac:dyDescent="0.15">
      <c r="B29" s="255"/>
      <c r="C29" s="83"/>
      <c r="D29" s="83"/>
      <c r="E29" s="83"/>
      <c r="F29" s="83"/>
      <c r="G29" s="83"/>
      <c r="H29" s="83"/>
      <c r="I29" s="83">
        <f t="shared" si="1"/>
        <v>0</v>
      </c>
      <c r="J29" s="256"/>
    </row>
    <row r="30" spans="2:10" x14ac:dyDescent="0.15">
      <c r="B30" s="255"/>
      <c r="C30" s="83"/>
      <c r="D30" s="83"/>
      <c r="E30" s="83"/>
      <c r="F30" s="83"/>
      <c r="G30" s="83"/>
      <c r="H30" s="83"/>
      <c r="I30" s="83">
        <f t="shared" si="1"/>
        <v>0</v>
      </c>
      <c r="J30" s="256"/>
    </row>
    <row r="31" spans="2:10" x14ac:dyDescent="0.15">
      <c r="B31" s="255"/>
      <c r="C31" s="83"/>
      <c r="D31" s="83"/>
      <c r="E31" s="83"/>
      <c r="F31" s="83"/>
      <c r="G31" s="83"/>
      <c r="H31" s="83"/>
      <c r="I31" s="83">
        <f t="shared" si="1"/>
        <v>0</v>
      </c>
      <c r="J31" s="256"/>
    </row>
    <row r="32" spans="2:10" x14ac:dyDescent="0.15">
      <c r="B32" s="257" t="s">
        <v>57</v>
      </c>
      <c r="C32" s="12"/>
      <c r="D32" s="12"/>
      <c r="E32" s="12"/>
      <c r="F32" s="12"/>
      <c r="G32" s="12"/>
      <c r="H32" s="12"/>
      <c r="I32" s="12">
        <f t="shared" si="1"/>
        <v>0</v>
      </c>
      <c r="J32" s="259">
        <f>SUM(I32:I35)/3</f>
        <v>0</v>
      </c>
    </row>
    <row r="33" spans="2:10" x14ac:dyDescent="0.15">
      <c r="B33" s="258"/>
      <c r="C33" s="12"/>
      <c r="D33" s="12"/>
      <c r="E33" s="12"/>
      <c r="F33" s="12"/>
      <c r="G33" s="12"/>
      <c r="H33" s="12"/>
      <c r="I33" s="12">
        <f t="shared" si="1"/>
        <v>0</v>
      </c>
      <c r="J33" s="259"/>
    </row>
    <row r="34" spans="2:10" x14ac:dyDescent="0.15">
      <c r="B34" s="258"/>
      <c r="C34" s="12"/>
      <c r="D34" s="12"/>
      <c r="E34" s="12"/>
      <c r="F34" s="12"/>
      <c r="G34" s="12"/>
      <c r="H34" s="12"/>
      <c r="I34" s="12">
        <f t="shared" si="1"/>
        <v>0</v>
      </c>
      <c r="J34" s="259"/>
    </row>
    <row r="35" spans="2:10" x14ac:dyDescent="0.15">
      <c r="B35" s="258"/>
      <c r="C35" s="12"/>
      <c r="D35" s="12"/>
      <c r="E35" s="12"/>
      <c r="F35" s="12"/>
      <c r="G35" s="12"/>
      <c r="H35" s="12"/>
      <c r="I35" s="12">
        <f t="shared" si="1"/>
        <v>0</v>
      </c>
      <c r="J35" s="259"/>
    </row>
    <row r="36" spans="2:10" x14ac:dyDescent="0.15">
      <c r="B36" s="260" t="s">
        <v>58</v>
      </c>
      <c r="C36" s="83"/>
      <c r="D36" s="83"/>
      <c r="E36" s="83"/>
      <c r="F36" s="83"/>
      <c r="G36" s="83"/>
      <c r="H36" s="83"/>
      <c r="I36" s="83">
        <f t="shared" si="1"/>
        <v>0</v>
      </c>
      <c r="J36" s="256">
        <f>SUM(I36:I39)/3</f>
        <v>0</v>
      </c>
    </row>
    <row r="37" spans="2:10" x14ac:dyDescent="0.15">
      <c r="B37" s="260"/>
      <c r="C37" s="83"/>
      <c r="D37" s="83"/>
      <c r="E37" s="83"/>
      <c r="F37" s="83"/>
      <c r="G37" s="83"/>
      <c r="H37" s="83"/>
      <c r="I37" s="83">
        <f t="shared" si="1"/>
        <v>0</v>
      </c>
      <c r="J37" s="256"/>
    </row>
    <row r="38" spans="2:10" x14ac:dyDescent="0.15">
      <c r="B38" s="260"/>
      <c r="C38" s="83"/>
      <c r="D38" s="83"/>
      <c r="E38" s="83"/>
      <c r="F38" s="83"/>
      <c r="G38" s="83"/>
      <c r="H38" s="83"/>
      <c r="I38" s="83">
        <f t="shared" si="1"/>
        <v>0</v>
      </c>
      <c r="J38" s="256"/>
    </row>
    <row r="39" spans="2:10" x14ac:dyDescent="0.15">
      <c r="B39" s="260"/>
      <c r="C39" s="83"/>
      <c r="D39" s="83"/>
      <c r="E39" s="83"/>
      <c r="F39" s="83"/>
      <c r="G39" s="83"/>
      <c r="H39" s="83"/>
      <c r="I39" s="83">
        <f t="shared" si="1"/>
        <v>0</v>
      </c>
      <c r="J39" s="256"/>
    </row>
    <row r="41" spans="2:10" x14ac:dyDescent="0.15">
      <c r="B41" s="84" t="s">
        <v>179</v>
      </c>
    </row>
    <row r="42" spans="2:10" ht="60" x14ac:dyDescent="0.15">
      <c r="B42" s="45" t="s">
        <v>99</v>
      </c>
      <c r="C42" s="14" t="s">
        <v>78</v>
      </c>
      <c r="D42" s="14" t="s">
        <v>79</v>
      </c>
      <c r="E42" s="14" t="s">
        <v>80</v>
      </c>
      <c r="F42" s="14" t="s">
        <v>81</v>
      </c>
      <c r="G42" s="14" t="s">
        <v>59</v>
      </c>
      <c r="H42" s="14" t="s">
        <v>82</v>
      </c>
      <c r="I42" s="29" t="s">
        <v>83</v>
      </c>
      <c r="J42" s="85"/>
    </row>
    <row r="43" spans="2:10" x14ac:dyDescent="0.15">
      <c r="B43" s="12" t="s">
        <v>50</v>
      </c>
      <c r="C43" s="46">
        <f t="shared" ref="C43:H43" si="7">AVERAGE(C4:C7)</f>
        <v>20.75</v>
      </c>
      <c r="D43" s="46">
        <f t="shared" si="7"/>
        <v>13.5</v>
      </c>
      <c r="E43" s="46">
        <f t="shared" si="7"/>
        <v>14.75</v>
      </c>
      <c r="F43" s="46">
        <f t="shared" si="7"/>
        <v>19.5</v>
      </c>
      <c r="G43" s="46">
        <f t="shared" si="7"/>
        <v>10.25</v>
      </c>
      <c r="H43" s="46">
        <f t="shared" si="7"/>
        <v>6.75</v>
      </c>
      <c r="I43" s="46">
        <f>SUM(C43:H43)</f>
        <v>85.5</v>
      </c>
    </row>
    <row r="44" spans="2:10" x14ac:dyDescent="0.15">
      <c r="B44" s="12" t="s">
        <v>51</v>
      </c>
      <c r="C44" s="46">
        <f t="shared" ref="C44:H44" si="8">AVERAGE(C8:C11)</f>
        <v>23.25</v>
      </c>
      <c r="D44" s="46">
        <f t="shared" si="8"/>
        <v>15</v>
      </c>
      <c r="E44" s="46">
        <f t="shared" si="8"/>
        <v>15</v>
      </c>
      <c r="F44" s="46">
        <f t="shared" si="8"/>
        <v>18.5</v>
      </c>
      <c r="G44" s="46">
        <f t="shared" si="8"/>
        <v>13</v>
      </c>
      <c r="H44" s="46">
        <f t="shared" si="8"/>
        <v>9.75</v>
      </c>
      <c r="I44" s="46">
        <f t="shared" ref="I44:I48" si="9">SUM(C44:H44)</f>
        <v>94.5</v>
      </c>
    </row>
    <row r="45" spans="2:10" x14ac:dyDescent="0.15">
      <c r="B45" s="12" t="s">
        <v>52</v>
      </c>
      <c r="C45" s="46">
        <f>AVERAGE(C12:C15)</f>
        <v>25</v>
      </c>
      <c r="D45" s="46">
        <f t="shared" ref="D45:H45" si="10">AVERAGE(D12:D15)</f>
        <v>15</v>
      </c>
      <c r="E45" s="46">
        <f t="shared" si="10"/>
        <v>14.75</v>
      </c>
      <c r="F45" s="46">
        <f t="shared" si="10"/>
        <v>16.5</v>
      </c>
      <c r="G45" s="46">
        <f t="shared" si="10"/>
        <v>12.75</v>
      </c>
      <c r="H45" s="46">
        <f t="shared" si="10"/>
        <v>9.25</v>
      </c>
      <c r="I45" s="46">
        <f t="shared" si="9"/>
        <v>93.25</v>
      </c>
    </row>
    <row r="46" spans="2:10" x14ac:dyDescent="0.15">
      <c r="B46" s="12" t="s">
        <v>53</v>
      </c>
      <c r="C46" s="46">
        <f>AVERAGE(C16:C19)</f>
        <v>19</v>
      </c>
      <c r="D46" s="46">
        <f t="shared" ref="D46:H46" si="11">AVERAGE(D16:D19)</f>
        <v>11.75</v>
      </c>
      <c r="E46" s="46">
        <f t="shared" si="11"/>
        <v>12.25</v>
      </c>
      <c r="F46" s="46">
        <f t="shared" si="11"/>
        <v>15.5</v>
      </c>
      <c r="G46" s="46">
        <f t="shared" si="11"/>
        <v>11.75</v>
      </c>
      <c r="H46" s="46">
        <f t="shared" si="11"/>
        <v>8.25</v>
      </c>
      <c r="I46" s="46">
        <f t="shared" si="9"/>
        <v>78.5</v>
      </c>
    </row>
    <row r="47" spans="2:10" x14ac:dyDescent="0.15">
      <c r="B47" s="12" t="s">
        <v>54</v>
      </c>
      <c r="C47" s="46">
        <f>AVERAGE(C20:C23)</f>
        <v>20.75</v>
      </c>
      <c r="D47" s="46">
        <f t="shared" ref="D47:H47" si="12">AVERAGE(D20:D23)</f>
        <v>13.75</v>
      </c>
      <c r="E47" s="46">
        <f t="shared" si="12"/>
        <v>14</v>
      </c>
      <c r="F47" s="46">
        <f t="shared" si="12"/>
        <v>15.75</v>
      </c>
      <c r="G47" s="46">
        <f t="shared" si="12"/>
        <v>13</v>
      </c>
      <c r="H47" s="46">
        <f t="shared" si="12"/>
        <v>7</v>
      </c>
      <c r="I47" s="46">
        <f t="shared" si="9"/>
        <v>84.25</v>
      </c>
    </row>
    <row r="48" spans="2:10" x14ac:dyDescent="0.15">
      <c r="B48" s="12" t="s">
        <v>55</v>
      </c>
      <c r="C48" s="46">
        <f>AVERAGE(C24:C27)</f>
        <v>19.5</v>
      </c>
      <c r="D48" s="46">
        <f t="shared" ref="D48:H48" si="13">AVERAGE(D24:D27)</f>
        <v>12.75</v>
      </c>
      <c r="E48" s="46">
        <f t="shared" si="13"/>
        <v>13.75</v>
      </c>
      <c r="F48" s="46">
        <f t="shared" si="13"/>
        <v>14.75</v>
      </c>
      <c r="G48" s="46">
        <f t="shared" si="13"/>
        <v>11.75</v>
      </c>
      <c r="H48" s="46">
        <f t="shared" si="13"/>
        <v>6</v>
      </c>
      <c r="I48" s="46">
        <f t="shared" si="9"/>
        <v>78.5</v>
      </c>
    </row>
    <row r="49" spans="2:9" x14ac:dyDescent="0.15">
      <c r="B49" s="12"/>
      <c r="C49" s="12"/>
      <c r="D49" s="12"/>
      <c r="E49" s="12"/>
      <c r="F49" s="12"/>
      <c r="G49" s="12"/>
      <c r="H49" s="12"/>
      <c r="I49" s="12"/>
    </row>
    <row r="50" spans="2:9" x14ac:dyDescent="0.15">
      <c r="B50" s="12"/>
      <c r="C50" s="12"/>
      <c r="D50" s="12"/>
      <c r="E50" s="12"/>
      <c r="F50" s="12"/>
      <c r="G50" s="12"/>
      <c r="H50" s="12"/>
      <c r="I50" s="12"/>
    </row>
    <row r="51" spans="2:9" x14ac:dyDescent="0.15">
      <c r="B51" s="12"/>
      <c r="C51" s="12"/>
      <c r="D51" s="12"/>
      <c r="E51" s="12"/>
      <c r="F51" s="12"/>
      <c r="G51" s="12"/>
      <c r="H51" s="12"/>
      <c r="I51" s="12"/>
    </row>
  </sheetData>
  <mergeCells count="18">
    <mergeCell ref="B28:B31"/>
    <mergeCell ref="J28:J31"/>
    <mergeCell ref="B32:B35"/>
    <mergeCell ref="J32:J35"/>
    <mergeCell ref="B36:B39"/>
    <mergeCell ref="J36:J39"/>
    <mergeCell ref="B16:B19"/>
    <mergeCell ref="J16:J19"/>
    <mergeCell ref="B20:B23"/>
    <mergeCell ref="J20:J23"/>
    <mergeCell ref="B24:B27"/>
    <mergeCell ref="J24:J27"/>
    <mergeCell ref="B4:B7"/>
    <mergeCell ref="J4:J7"/>
    <mergeCell ref="B8:B11"/>
    <mergeCell ref="J8:J11"/>
    <mergeCell ref="B12:B15"/>
    <mergeCell ref="J12:J15"/>
  </mergeCells>
  <pageMargins left="0.7" right="0.7" top="0.75" bottom="0.75" header="0.3" footer="0.3"/>
  <ignoredErrors>
    <ignoredError sqref="C43:H4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B453-2916-4E9B-965F-E43BF5F862DD}">
  <dimension ref="B3:J59"/>
  <sheetViews>
    <sheetView topLeftCell="A16" zoomScale="90" workbookViewId="0">
      <selection activeCell="C38" sqref="C38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5" t="s">
        <v>99</v>
      </c>
      <c r="C3" s="14" t="s">
        <v>78</v>
      </c>
      <c r="D3" s="14" t="s">
        <v>79</v>
      </c>
      <c r="E3" s="14" t="s">
        <v>80</v>
      </c>
      <c r="F3" s="14" t="s">
        <v>81</v>
      </c>
      <c r="G3" s="14" t="s">
        <v>59</v>
      </c>
      <c r="H3" s="14" t="s">
        <v>82</v>
      </c>
      <c r="I3" s="29" t="s">
        <v>83</v>
      </c>
      <c r="J3" s="14" t="s">
        <v>101</v>
      </c>
    </row>
    <row r="4" spans="2:10" x14ac:dyDescent="0.15">
      <c r="B4" s="254" t="s">
        <v>50</v>
      </c>
      <c r="C4" s="83">
        <v>10</v>
      </c>
      <c r="D4" s="83">
        <v>10</v>
      </c>
      <c r="E4" s="83">
        <v>10</v>
      </c>
      <c r="F4" s="83">
        <v>15</v>
      </c>
      <c r="G4" s="83">
        <v>9</v>
      </c>
      <c r="H4" s="83">
        <v>5</v>
      </c>
      <c r="I4" s="83">
        <f>SUM(C4:H4)</f>
        <v>59</v>
      </c>
      <c r="J4" s="256">
        <f>SUM(I4:I8)/5</f>
        <v>62</v>
      </c>
    </row>
    <row r="5" spans="2:10" x14ac:dyDescent="0.15">
      <c r="B5" s="255"/>
      <c r="C5" s="83">
        <v>10</v>
      </c>
      <c r="D5" s="83">
        <v>10</v>
      </c>
      <c r="E5" s="83">
        <v>10</v>
      </c>
      <c r="F5" s="83">
        <v>15</v>
      </c>
      <c r="G5" s="83">
        <v>8</v>
      </c>
      <c r="H5" s="83">
        <v>5</v>
      </c>
      <c r="I5" s="83">
        <f t="shared" ref="I5:I8" si="0">SUM(C5:H5)</f>
        <v>58</v>
      </c>
      <c r="J5" s="256"/>
    </row>
    <row r="6" spans="2:10" x14ac:dyDescent="0.15">
      <c r="B6" s="255"/>
      <c r="C6" s="83">
        <v>10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3">
        <f t="shared" si="0"/>
        <v>60</v>
      </c>
      <c r="J6" s="256"/>
    </row>
    <row r="7" spans="2:10" x14ac:dyDescent="0.15">
      <c r="B7" s="255"/>
      <c r="C7" s="83">
        <v>8</v>
      </c>
      <c r="D7" s="83">
        <v>15</v>
      </c>
      <c r="E7" s="83">
        <v>15</v>
      </c>
      <c r="F7" s="83">
        <v>15</v>
      </c>
      <c r="G7" s="83">
        <v>10</v>
      </c>
      <c r="H7" s="83">
        <v>5</v>
      </c>
      <c r="I7" s="83">
        <f t="shared" si="0"/>
        <v>68</v>
      </c>
      <c r="J7" s="256"/>
    </row>
    <row r="8" spans="2:10" x14ac:dyDescent="0.15">
      <c r="B8" s="255"/>
      <c r="C8" s="83">
        <v>15</v>
      </c>
      <c r="D8" s="83">
        <v>10</v>
      </c>
      <c r="E8" s="83">
        <v>10</v>
      </c>
      <c r="F8" s="83">
        <v>15</v>
      </c>
      <c r="G8" s="83">
        <v>10</v>
      </c>
      <c r="H8" s="83">
        <v>5</v>
      </c>
      <c r="I8" s="83">
        <f t="shared" si="0"/>
        <v>65</v>
      </c>
      <c r="J8" s="256"/>
    </row>
    <row r="9" spans="2:10" x14ac:dyDescent="0.15">
      <c r="B9" s="257" t="s">
        <v>51</v>
      </c>
      <c r="C9" s="12">
        <v>20</v>
      </c>
      <c r="D9" s="12">
        <v>15</v>
      </c>
      <c r="E9" s="12">
        <v>15</v>
      </c>
      <c r="F9" s="12">
        <v>20</v>
      </c>
      <c r="G9" s="12">
        <v>10</v>
      </c>
      <c r="H9" s="12">
        <v>10</v>
      </c>
      <c r="I9" s="12">
        <f t="shared" ref="I9:I47" si="1">SUM(C9:H9)</f>
        <v>90</v>
      </c>
      <c r="J9" s="259">
        <f t="shared" ref="J9" si="2">SUM(I9:I13)/5</f>
        <v>79.8</v>
      </c>
    </row>
    <row r="10" spans="2:10" x14ac:dyDescent="0.15">
      <c r="B10" s="258"/>
      <c r="C10" s="12">
        <v>15</v>
      </c>
      <c r="D10" s="12">
        <v>12</v>
      </c>
      <c r="E10" s="12">
        <v>12</v>
      </c>
      <c r="F10" s="12">
        <v>15</v>
      </c>
      <c r="G10" s="12">
        <v>15</v>
      </c>
      <c r="H10" s="12">
        <v>8</v>
      </c>
      <c r="I10" s="12">
        <f t="shared" si="1"/>
        <v>77</v>
      </c>
      <c r="J10" s="259"/>
    </row>
    <row r="11" spans="2:10" x14ac:dyDescent="0.15">
      <c r="B11" s="258"/>
      <c r="C11" s="12">
        <v>25</v>
      </c>
      <c r="D11" s="12">
        <v>15</v>
      </c>
      <c r="E11" s="12">
        <v>15</v>
      </c>
      <c r="F11" s="12">
        <v>20</v>
      </c>
      <c r="G11" s="12">
        <v>12</v>
      </c>
      <c r="H11" s="12">
        <v>10</v>
      </c>
      <c r="I11" s="12">
        <f t="shared" si="1"/>
        <v>97</v>
      </c>
      <c r="J11" s="259"/>
    </row>
    <row r="12" spans="2:10" x14ac:dyDescent="0.15">
      <c r="B12" s="258"/>
      <c r="C12" s="12">
        <v>23</v>
      </c>
      <c r="D12" s="12">
        <v>10</v>
      </c>
      <c r="E12" s="12">
        <v>15</v>
      </c>
      <c r="F12" s="12">
        <v>18</v>
      </c>
      <c r="G12" s="12">
        <v>10</v>
      </c>
      <c r="H12" s="12">
        <v>5</v>
      </c>
      <c r="I12" s="12">
        <f t="shared" si="1"/>
        <v>81</v>
      </c>
      <c r="J12" s="259"/>
    </row>
    <row r="13" spans="2:10" x14ac:dyDescent="0.15">
      <c r="B13" s="258"/>
      <c r="C13" s="12">
        <v>10</v>
      </c>
      <c r="D13" s="12">
        <v>8</v>
      </c>
      <c r="E13" s="12">
        <v>8</v>
      </c>
      <c r="F13" s="12">
        <v>10</v>
      </c>
      <c r="G13" s="12">
        <v>10</v>
      </c>
      <c r="H13" s="12">
        <v>8</v>
      </c>
      <c r="I13" s="12">
        <f t="shared" si="1"/>
        <v>54</v>
      </c>
      <c r="J13" s="259"/>
    </row>
    <row r="14" spans="2:10" x14ac:dyDescent="0.15">
      <c r="B14" s="254" t="s">
        <v>52</v>
      </c>
      <c r="C14" s="83">
        <v>23</v>
      </c>
      <c r="D14" s="83">
        <v>15</v>
      </c>
      <c r="E14" s="83">
        <v>15</v>
      </c>
      <c r="F14" s="83">
        <v>20</v>
      </c>
      <c r="G14" s="83">
        <v>15</v>
      </c>
      <c r="H14" s="83">
        <v>10</v>
      </c>
      <c r="I14" s="83">
        <f t="shared" si="1"/>
        <v>98</v>
      </c>
      <c r="J14" s="256">
        <f t="shared" ref="J14" si="3">SUM(I14:I18)/5</f>
        <v>82</v>
      </c>
    </row>
    <row r="15" spans="2:10" x14ac:dyDescent="0.15">
      <c r="B15" s="255"/>
      <c r="C15" s="83">
        <v>17</v>
      </c>
      <c r="D15" s="83">
        <v>13</v>
      </c>
      <c r="E15" s="83">
        <v>12</v>
      </c>
      <c r="F15" s="83">
        <v>15</v>
      </c>
      <c r="G15" s="83">
        <v>15</v>
      </c>
      <c r="H15" s="83">
        <v>8</v>
      </c>
      <c r="I15" s="83">
        <f t="shared" si="1"/>
        <v>80</v>
      </c>
      <c r="J15" s="256"/>
    </row>
    <row r="16" spans="2:10" x14ac:dyDescent="0.15">
      <c r="B16" s="255"/>
      <c r="C16" s="83">
        <v>25</v>
      </c>
      <c r="D16" s="83">
        <v>15</v>
      </c>
      <c r="E16" s="83">
        <v>15</v>
      </c>
      <c r="F16" s="83">
        <v>20</v>
      </c>
      <c r="G16" s="83">
        <v>12</v>
      </c>
      <c r="H16" s="83">
        <v>10</v>
      </c>
      <c r="I16" s="83">
        <f t="shared" si="1"/>
        <v>97</v>
      </c>
      <c r="J16" s="256"/>
    </row>
    <row r="17" spans="2:10" x14ac:dyDescent="0.15">
      <c r="B17" s="255"/>
      <c r="C17" s="83">
        <v>25</v>
      </c>
      <c r="D17" s="83">
        <v>10</v>
      </c>
      <c r="E17" s="83">
        <v>15</v>
      </c>
      <c r="F17" s="83">
        <v>18</v>
      </c>
      <c r="G17" s="83">
        <v>10</v>
      </c>
      <c r="H17" s="83">
        <v>5</v>
      </c>
      <c r="I17" s="83">
        <f t="shared" si="1"/>
        <v>83</v>
      </c>
      <c r="J17" s="256"/>
    </row>
    <row r="18" spans="2:10" x14ac:dyDescent="0.15">
      <c r="B18" s="255"/>
      <c r="C18" s="83">
        <v>8</v>
      </c>
      <c r="D18" s="83">
        <v>10</v>
      </c>
      <c r="E18" s="83">
        <v>8</v>
      </c>
      <c r="F18" s="83">
        <v>8</v>
      </c>
      <c r="G18" s="83">
        <v>10</v>
      </c>
      <c r="H18" s="83">
        <v>8</v>
      </c>
      <c r="I18" s="83">
        <f t="shared" si="1"/>
        <v>52</v>
      </c>
      <c r="J18" s="256"/>
    </row>
    <row r="19" spans="2:10" x14ac:dyDescent="0.15">
      <c r="B19" s="257" t="s">
        <v>53</v>
      </c>
      <c r="C19" s="12">
        <v>25</v>
      </c>
      <c r="D19" s="12">
        <v>15</v>
      </c>
      <c r="E19" s="12">
        <v>15</v>
      </c>
      <c r="F19" s="12">
        <v>20</v>
      </c>
      <c r="G19" s="12">
        <v>15</v>
      </c>
      <c r="H19" s="12">
        <v>10</v>
      </c>
      <c r="I19" s="12">
        <f t="shared" si="1"/>
        <v>100</v>
      </c>
      <c r="J19" s="259">
        <f t="shared" ref="J19" si="4">SUM(I19:I23)/5</f>
        <v>75.599999999999994</v>
      </c>
    </row>
    <row r="20" spans="2:10" x14ac:dyDescent="0.15">
      <c r="B20" s="258"/>
      <c r="C20" s="12">
        <v>20</v>
      </c>
      <c r="D20" s="12">
        <v>15</v>
      </c>
      <c r="E20" s="12">
        <v>15</v>
      </c>
      <c r="F20" s="12">
        <v>18</v>
      </c>
      <c r="G20" s="12">
        <v>12</v>
      </c>
      <c r="H20" s="12">
        <v>5</v>
      </c>
      <c r="I20" s="12">
        <f t="shared" si="1"/>
        <v>85</v>
      </c>
      <c r="J20" s="259"/>
    </row>
    <row r="21" spans="2:10" x14ac:dyDescent="0.15">
      <c r="B21" s="258"/>
      <c r="C21" s="12">
        <v>20</v>
      </c>
      <c r="D21" s="12">
        <v>10</v>
      </c>
      <c r="E21" s="12">
        <v>10</v>
      </c>
      <c r="F21" s="12">
        <v>10</v>
      </c>
      <c r="G21" s="12">
        <v>10</v>
      </c>
      <c r="H21" s="12">
        <v>5</v>
      </c>
      <c r="I21" s="12">
        <f t="shared" si="1"/>
        <v>65</v>
      </c>
      <c r="J21" s="259"/>
    </row>
    <row r="22" spans="2:10" x14ac:dyDescent="0.15">
      <c r="B22" s="258"/>
      <c r="C22" s="12">
        <v>20</v>
      </c>
      <c r="D22" s="12">
        <v>8</v>
      </c>
      <c r="E22" s="12">
        <v>10</v>
      </c>
      <c r="F22" s="12">
        <v>18</v>
      </c>
      <c r="G22" s="12">
        <v>10</v>
      </c>
      <c r="H22" s="12">
        <v>5</v>
      </c>
      <c r="I22" s="12">
        <f t="shared" si="1"/>
        <v>71</v>
      </c>
      <c r="J22" s="259"/>
    </row>
    <row r="23" spans="2:10" x14ac:dyDescent="0.15">
      <c r="B23" s="258"/>
      <c r="C23" s="12">
        <v>10</v>
      </c>
      <c r="D23" s="12">
        <v>8</v>
      </c>
      <c r="E23" s="12">
        <v>10</v>
      </c>
      <c r="F23" s="12">
        <v>10</v>
      </c>
      <c r="G23" s="12">
        <v>10</v>
      </c>
      <c r="H23" s="12">
        <v>9</v>
      </c>
      <c r="I23" s="12">
        <f t="shared" si="1"/>
        <v>57</v>
      </c>
      <c r="J23" s="259"/>
    </row>
    <row r="24" spans="2:10" x14ac:dyDescent="0.15">
      <c r="B24" s="260" t="s">
        <v>54</v>
      </c>
      <c r="C24" s="83">
        <v>25</v>
      </c>
      <c r="D24" s="83">
        <v>15</v>
      </c>
      <c r="E24" s="83">
        <v>15</v>
      </c>
      <c r="F24" s="83">
        <v>20</v>
      </c>
      <c r="G24" s="83">
        <v>15</v>
      </c>
      <c r="H24" s="83">
        <v>10</v>
      </c>
      <c r="I24" s="83">
        <f t="shared" si="1"/>
        <v>100</v>
      </c>
      <c r="J24" s="256">
        <f t="shared" ref="J24" si="5">SUM(I24:I28)/5</f>
        <v>74.400000000000006</v>
      </c>
    </row>
    <row r="25" spans="2:10" x14ac:dyDescent="0.15">
      <c r="B25" s="260"/>
      <c r="C25" s="83">
        <v>20</v>
      </c>
      <c r="D25" s="83">
        <v>14</v>
      </c>
      <c r="E25" s="83">
        <v>15</v>
      </c>
      <c r="F25" s="83">
        <v>18</v>
      </c>
      <c r="G25" s="83">
        <v>15</v>
      </c>
      <c r="H25" s="83">
        <v>5</v>
      </c>
      <c r="I25" s="83">
        <f t="shared" si="1"/>
        <v>87</v>
      </c>
      <c r="J25" s="256"/>
    </row>
    <row r="26" spans="2:10" x14ac:dyDescent="0.15">
      <c r="B26" s="260"/>
      <c r="C26" s="83">
        <v>15</v>
      </c>
      <c r="D26" s="83">
        <v>10</v>
      </c>
      <c r="E26" s="83">
        <v>12</v>
      </c>
      <c r="F26" s="83">
        <v>10</v>
      </c>
      <c r="G26" s="83">
        <v>10</v>
      </c>
      <c r="H26" s="83">
        <v>5</v>
      </c>
      <c r="I26" s="83">
        <f t="shared" si="1"/>
        <v>62</v>
      </c>
      <c r="J26" s="256"/>
    </row>
    <row r="27" spans="2:10" x14ac:dyDescent="0.15">
      <c r="B27" s="260"/>
      <c r="C27" s="83">
        <v>15</v>
      </c>
      <c r="D27" s="83">
        <v>8</v>
      </c>
      <c r="E27" s="83">
        <v>10</v>
      </c>
      <c r="F27" s="83">
        <v>15</v>
      </c>
      <c r="G27" s="83">
        <v>12</v>
      </c>
      <c r="H27" s="83">
        <v>5</v>
      </c>
      <c r="I27" s="83">
        <f t="shared" si="1"/>
        <v>65</v>
      </c>
      <c r="J27" s="256"/>
    </row>
    <row r="28" spans="2:10" x14ac:dyDescent="0.15">
      <c r="B28" s="260"/>
      <c r="C28" s="83">
        <v>10</v>
      </c>
      <c r="D28" s="83">
        <v>10</v>
      </c>
      <c r="E28" s="83">
        <v>8</v>
      </c>
      <c r="F28" s="83">
        <v>10</v>
      </c>
      <c r="G28" s="83">
        <v>10</v>
      </c>
      <c r="H28" s="83">
        <v>10</v>
      </c>
      <c r="I28" s="83">
        <f t="shared" si="1"/>
        <v>58</v>
      </c>
      <c r="J28" s="256"/>
    </row>
    <row r="29" spans="2:10" x14ac:dyDescent="0.15">
      <c r="B29" s="257" t="s">
        <v>55</v>
      </c>
      <c r="C29" s="12">
        <v>25</v>
      </c>
      <c r="D29" s="12">
        <v>15</v>
      </c>
      <c r="E29" s="12">
        <v>15</v>
      </c>
      <c r="F29" s="12">
        <v>20</v>
      </c>
      <c r="G29" s="12">
        <v>15</v>
      </c>
      <c r="H29" s="12">
        <v>10</v>
      </c>
      <c r="I29" s="12">
        <f t="shared" si="1"/>
        <v>100</v>
      </c>
      <c r="J29" s="259">
        <f t="shared" ref="J29" si="6">SUM(I29:I33)/5</f>
        <v>87</v>
      </c>
    </row>
    <row r="30" spans="2:10" x14ac:dyDescent="0.15">
      <c r="B30" s="258"/>
      <c r="C30" s="12">
        <v>20</v>
      </c>
      <c r="D30" s="12">
        <v>14</v>
      </c>
      <c r="E30" s="12">
        <v>15</v>
      </c>
      <c r="F30" s="12">
        <v>18</v>
      </c>
      <c r="G30" s="12">
        <v>15</v>
      </c>
      <c r="H30" s="12">
        <v>5</v>
      </c>
      <c r="I30" s="12">
        <f t="shared" si="1"/>
        <v>87</v>
      </c>
      <c r="J30" s="259"/>
    </row>
    <row r="31" spans="2:10" x14ac:dyDescent="0.15">
      <c r="B31" s="258"/>
      <c r="C31" s="12">
        <v>25</v>
      </c>
      <c r="D31" s="12">
        <v>15</v>
      </c>
      <c r="E31" s="12">
        <v>15</v>
      </c>
      <c r="F31" s="12">
        <v>20</v>
      </c>
      <c r="G31" s="12">
        <v>15</v>
      </c>
      <c r="H31" s="12">
        <v>10</v>
      </c>
      <c r="I31" s="12">
        <f t="shared" si="1"/>
        <v>100</v>
      </c>
      <c r="J31" s="259"/>
    </row>
    <row r="32" spans="2:10" x14ac:dyDescent="0.15">
      <c r="B32" s="258"/>
      <c r="C32" s="12">
        <v>25</v>
      </c>
      <c r="D32" s="12">
        <v>15</v>
      </c>
      <c r="E32" s="12">
        <v>15</v>
      </c>
      <c r="F32" s="12">
        <v>18</v>
      </c>
      <c r="G32" s="12">
        <v>12</v>
      </c>
      <c r="H32" s="12">
        <v>5</v>
      </c>
      <c r="I32" s="12">
        <f t="shared" si="1"/>
        <v>90</v>
      </c>
      <c r="J32" s="259"/>
    </row>
    <row r="33" spans="2:10" x14ac:dyDescent="0.15">
      <c r="B33" s="258"/>
      <c r="C33" s="12">
        <v>10</v>
      </c>
      <c r="D33" s="12">
        <v>10</v>
      </c>
      <c r="E33" s="12">
        <v>8</v>
      </c>
      <c r="F33" s="12">
        <v>10</v>
      </c>
      <c r="G33" s="12">
        <v>10</v>
      </c>
      <c r="H33" s="12">
        <v>10</v>
      </c>
      <c r="I33" s="12">
        <f t="shared" si="1"/>
        <v>58</v>
      </c>
      <c r="J33" s="259"/>
    </row>
    <row r="34" spans="2:10" x14ac:dyDescent="0.15">
      <c r="B34" s="254" t="s">
        <v>56</v>
      </c>
      <c r="C34" s="83">
        <v>25</v>
      </c>
      <c r="D34" s="83">
        <v>15</v>
      </c>
      <c r="E34" s="83">
        <v>15</v>
      </c>
      <c r="F34" s="83">
        <v>20</v>
      </c>
      <c r="G34" s="83">
        <v>15</v>
      </c>
      <c r="H34" s="83">
        <v>10</v>
      </c>
      <c r="I34" s="83">
        <f t="shared" si="1"/>
        <v>100</v>
      </c>
      <c r="J34" s="256">
        <f t="shared" ref="J34" si="7">SUM(I34:I38)/5</f>
        <v>80.599999999999994</v>
      </c>
    </row>
    <row r="35" spans="2:10" x14ac:dyDescent="0.15">
      <c r="B35" s="255"/>
      <c r="C35" s="83">
        <v>23</v>
      </c>
      <c r="D35" s="83">
        <v>15</v>
      </c>
      <c r="E35" s="83">
        <v>15</v>
      </c>
      <c r="F35" s="83">
        <v>20</v>
      </c>
      <c r="G35" s="83">
        <v>15</v>
      </c>
      <c r="H35" s="83">
        <v>5</v>
      </c>
      <c r="I35" s="83">
        <f t="shared" si="1"/>
        <v>93</v>
      </c>
      <c r="J35" s="256"/>
    </row>
    <row r="36" spans="2:10" x14ac:dyDescent="0.15">
      <c r="B36" s="255"/>
      <c r="C36" s="83">
        <v>20</v>
      </c>
      <c r="D36" s="83">
        <v>10</v>
      </c>
      <c r="E36" s="83">
        <v>9</v>
      </c>
      <c r="F36" s="83">
        <v>10</v>
      </c>
      <c r="G36" s="83">
        <v>15</v>
      </c>
      <c r="H36" s="83">
        <v>5</v>
      </c>
      <c r="I36" s="83">
        <f t="shared" si="1"/>
        <v>69</v>
      </c>
      <c r="J36" s="256"/>
    </row>
    <row r="37" spans="2:10" x14ac:dyDescent="0.15">
      <c r="B37" s="255"/>
      <c r="C37" s="83">
        <v>20</v>
      </c>
      <c r="D37" s="83">
        <v>15</v>
      </c>
      <c r="E37" s="83">
        <v>15</v>
      </c>
      <c r="F37" s="83">
        <v>18</v>
      </c>
      <c r="G37" s="83">
        <v>10</v>
      </c>
      <c r="H37" s="83">
        <v>5</v>
      </c>
      <c r="I37" s="83">
        <f t="shared" si="1"/>
        <v>83</v>
      </c>
      <c r="J37" s="256"/>
    </row>
    <row r="38" spans="2:10" x14ac:dyDescent="0.15">
      <c r="B38" s="255"/>
      <c r="C38" s="83">
        <v>10</v>
      </c>
      <c r="D38" s="83">
        <v>10</v>
      </c>
      <c r="E38" s="83">
        <v>10</v>
      </c>
      <c r="F38" s="83">
        <v>8</v>
      </c>
      <c r="G38" s="83">
        <v>10</v>
      </c>
      <c r="H38" s="83">
        <v>10</v>
      </c>
      <c r="I38" s="83">
        <f t="shared" si="1"/>
        <v>58</v>
      </c>
      <c r="J38" s="256"/>
    </row>
    <row r="39" spans="2:10" x14ac:dyDescent="0.15">
      <c r="B39" s="257" t="s">
        <v>57</v>
      </c>
      <c r="C39" s="12">
        <v>25</v>
      </c>
      <c r="D39" s="12">
        <v>15</v>
      </c>
      <c r="E39" s="12">
        <v>15</v>
      </c>
      <c r="F39" s="12">
        <v>20</v>
      </c>
      <c r="G39" s="12">
        <v>15</v>
      </c>
      <c r="H39" s="12">
        <v>10</v>
      </c>
      <c r="I39" s="12">
        <f t="shared" si="1"/>
        <v>100</v>
      </c>
      <c r="J39" s="259">
        <f t="shared" ref="J39" si="8">SUM(I39:I43)/5</f>
        <v>81</v>
      </c>
    </row>
    <row r="40" spans="2:10" x14ac:dyDescent="0.15">
      <c r="B40" s="258"/>
      <c r="C40" s="12">
        <v>22</v>
      </c>
      <c r="D40" s="12">
        <v>15</v>
      </c>
      <c r="E40" s="12">
        <v>15</v>
      </c>
      <c r="F40" s="12">
        <v>20</v>
      </c>
      <c r="G40" s="12">
        <v>15</v>
      </c>
      <c r="H40" s="12">
        <v>5</v>
      </c>
      <c r="I40" s="12">
        <f t="shared" si="1"/>
        <v>92</v>
      </c>
      <c r="J40" s="259"/>
    </row>
    <row r="41" spans="2:10" x14ac:dyDescent="0.15">
      <c r="B41" s="258"/>
      <c r="C41" s="12">
        <v>25</v>
      </c>
      <c r="D41" s="12">
        <v>10</v>
      </c>
      <c r="E41" s="12">
        <v>9</v>
      </c>
      <c r="F41" s="12">
        <v>15</v>
      </c>
      <c r="G41" s="12">
        <v>10</v>
      </c>
      <c r="H41" s="12">
        <v>5</v>
      </c>
      <c r="I41" s="12">
        <f t="shared" si="1"/>
        <v>74</v>
      </c>
      <c r="J41" s="259"/>
    </row>
    <row r="42" spans="2:10" x14ac:dyDescent="0.15">
      <c r="B42" s="258"/>
      <c r="C42" s="12">
        <v>23</v>
      </c>
      <c r="D42" s="12">
        <v>8</v>
      </c>
      <c r="E42" s="12">
        <v>10</v>
      </c>
      <c r="F42" s="12">
        <v>18</v>
      </c>
      <c r="G42" s="12">
        <v>12</v>
      </c>
      <c r="H42" s="12">
        <v>5</v>
      </c>
      <c r="I42" s="12">
        <f t="shared" si="1"/>
        <v>76</v>
      </c>
      <c r="J42" s="259"/>
    </row>
    <row r="43" spans="2:10" x14ac:dyDescent="0.15">
      <c r="B43" s="258"/>
      <c r="C43" s="12">
        <v>10</v>
      </c>
      <c r="D43" s="12">
        <v>15</v>
      </c>
      <c r="E43" s="12">
        <v>10</v>
      </c>
      <c r="F43" s="12">
        <v>8</v>
      </c>
      <c r="G43" s="12">
        <v>10</v>
      </c>
      <c r="H43" s="12">
        <v>10</v>
      </c>
      <c r="I43" s="12">
        <f t="shared" si="1"/>
        <v>63</v>
      </c>
      <c r="J43" s="259"/>
    </row>
    <row r="44" spans="2:10" x14ac:dyDescent="0.15">
      <c r="B44" s="260" t="s">
        <v>58</v>
      </c>
      <c r="C44" s="83"/>
      <c r="D44" s="83"/>
      <c r="E44" s="83"/>
      <c r="F44" s="83"/>
      <c r="G44" s="83"/>
      <c r="H44" s="83"/>
      <c r="I44" s="83">
        <f t="shared" si="1"/>
        <v>0</v>
      </c>
      <c r="J44" s="256">
        <f>SUM(I44:I47)/3</f>
        <v>0</v>
      </c>
    </row>
    <row r="45" spans="2:10" x14ac:dyDescent="0.15">
      <c r="B45" s="260"/>
      <c r="C45" s="83"/>
      <c r="D45" s="83"/>
      <c r="E45" s="83"/>
      <c r="F45" s="83"/>
      <c r="G45" s="83"/>
      <c r="H45" s="83"/>
      <c r="I45" s="83">
        <f t="shared" si="1"/>
        <v>0</v>
      </c>
      <c r="J45" s="256"/>
    </row>
    <row r="46" spans="2:10" x14ac:dyDescent="0.15">
      <c r="B46" s="260"/>
      <c r="C46" s="83"/>
      <c r="D46" s="83"/>
      <c r="E46" s="83"/>
      <c r="F46" s="83"/>
      <c r="G46" s="83"/>
      <c r="H46" s="83"/>
      <c r="I46" s="83">
        <f t="shared" si="1"/>
        <v>0</v>
      </c>
      <c r="J46" s="256"/>
    </row>
    <row r="47" spans="2:10" x14ac:dyDescent="0.15">
      <c r="B47" s="260"/>
      <c r="C47" s="83"/>
      <c r="D47" s="83"/>
      <c r="E47" s="83"/>
      <c r="F47" s="83"/>
      <c r="G47" s="83"/>
      <c r="H47" s="83"/>
      <c r="I47" s="83">
        <f t="shared" si="1"/>
        <v>0</v>
      </c>
      <c r="J47" s="256"/>
    </row>
    <row r="49" spans="2:10" x14ac:dyDescent="0.15">
      <c r="B49" s="84" t="s">
        <v>179</v>
      </c>
    </row>
    <row r="50" spans="2:10" ht="60" x14ac:dyDescent="0.15">
      <c r="B50" s="45" t="s">
        <v>99</v>
      </c>
      <c r="C50" s="14" t="s">
        <v>78</v>
      </c>
      <c r="D50" s="14" t="s">
        <v>79</v>
      </c>
      <c r="E50" s="14" t="s">
        <v>80</v>
      </c>
      <c r="F50" s="14" t="s">
        <v>81</v>
      </c>
      <c r="G50" s="14" t="s">
        <v>59</v>
      </c>
      <c r="H50" s="14" t="s">
        <v>82</v>
      </c>
      <c r="I50" s="29" t="s">
        <v>83</v>
      </c>
      <c r="J50" s="85"/>
    </row>
    <row r="51" spans="2:10" x14ac:dyDescent="0.15">
      <c r="B51" s="12" t="s">
        <v>50</v>
      </c>
      <c r="C51" s="46">
        <f t="shared" ref="C51:H51" si="9">AVERAGE(C4:C8)</f>
        <v>10.6</v>
      </c>
      <c r="D51" s="46">
        <f t="shared" si="9"/>
        <v>11</v>
      </c>
      <c r="E51" s="46">
        <f t="shared" si="9"/>
        <v>11</v>
      </c>
      <c r="F51" s="46">
        <f t="shared" si="9"/>
        <v>14</v>
      </c>
      <c r="G51" s="46">
        <f t="shared" si="9"/>
        <v>9.4</v>
      </c>
      <c r="H51" s="46">
        <f t="shared" si="9"/>
        <v>6</v>
      </c>
      <c r="I51" s="46">
        <f>SUM(C51:H51)</f>
        <v>62</v>
      </c>
    </row>
    <row r="52" spans="2:10" x14ac:dyDescent="0.15">
      <c r="B52" s="12" t="s">
        <v>51</v>
      </c>
      <c r="C52" s="46">
        <f t="shared" ref="C52:H52" si="10">AVERAGE(C9:C13)</f>
        <v>18.600000000000001</v>
      </c>
      <c r="D52" s="46">
        <f t="shared" si="10"/>
        <v>12</v>
      </c>
      <c r="E52" s="46">
        <f t="shared" si="10"/>
        <v>13</v>
      </c>
      <c r="F52" s="46">
        <f t="shared" si="10"/>
        <v>16.600000000000001</v>
      </c>
      <c r="G52" s="46">
        <f t="shared" si="10"/>
        <v>11.4</v>
      </c>
      <c r="H52" s="46">
        <f t="shared" si="10"/>
        <v>8.1999999999999993</v>
      </c>
      <c r="I52" s="46">
        <f t="shared" ref="I52:I58" si="11">SUM(C52:H52)</f>
        <v>79.800000000000011</v>
      </c>
    </row>
    <row r="53" spans="2:10" x14ac:dyDescent="0.15">
      <c r="B53" s="12" t="s">
        <v>52</v>
      </c>
      <c r="C53" s="46">
        <f t="shared" ref="C53:H53" si="12">AVERAGE(C14:C18)</f>
        <v>19.600000000000001</v>
      </c>
      <c r="D53" s="46">
        <f t="shared" si="12"/>
        <v>12.6</v>
      </c>
      <c r="E53" s="46">
        <f t="shared" si="12"/>
        <v>13</v>
      </c>
      <c r="F53" s="46">
        <f t="shared" si="12"/>
        <v>16.2</v>
      </c>
      <c r="G53" s="46">
        <f t="shared" si="12"/>
        <v>12.4</v>
      </c>
      <c r="H53" s="46">
        <f t="shared" si="12"/>
        <v>8.1999999999999993</v>
      </c>
      <c r="I53" s="46">
        <f t="shared" si="11"/>
        <v>82.000000000000014</v>
      </c>
    </row>
    <row r="54" spans="2:10" x14ac:dyDescent="0.15">
      <c r="B54" s="12" t="s">
        <v>53</v>
      </c>
      <c r="C54" s="46">
        <f t="shared" ref="C54:H54" si="13">AVERAGE(C19:C23)</f>
        <v>19</v>
      </c>
      <c r="D54" s="46">
        <f t="shared" si="13"/>
        <v>11.2</v>
      </c>
      <c r="E54" s="46">
        <f t="shared" si="13"/>
        <v>12</v>
      </c>
      <c r="F54" s="46">
        <f t="shared" si="13"/>
        <v>15.2</v>
      </c>
      <c r="G54" s="46">
        <f t="shared" si="13"/>
        <v>11.4</v>
      </c>
      <c r="H54" s="46">
        <f t="shared" si="13"/>
        <v>6.8</v>
      </c>
      <c r="I54" s="46">
        <f t="shared" si="11"/>
        <v>75.600000000000009</v>
      </c>
    </row>
    <row r="55" spans="2:10" x14ac:dyDescent="0.15">
      <c r="B55" s="12" t="s">
        <v>54</v>
      </c>
      <c r="C55" s="46">
        <f>AVERAGE(C24:C28)</f>
        <v>17</v>
      </c>
      <c r="D55" s="46">
        <f t="shared" ref="D55:H55" si="14">AVERAGE(D24:D28)</f>
        <v>11.4</v>
      </c>
      <c r="E55" s="46">
        <f t="shared" si="14"/>
        <v>12</v>
      </c>
      <c r="F55" s="46">
        <f t="shared" si="14"/>
        <v>14.6</v>
      </c>
      <c r="G55" s="46">
        <f t="shared" si="14"/>
        <v>12.4</v>
      </c>
      <c r="H55" s="46">
        <f t="shared" si="14"/>
        <v>7</v>
      </c>
      <c r="I55" s="46">
        <f t="shared" si="11"/>
        <v>74.400000000000006</v>
      </c>
    </row>
    <row r="56" spans="2:10" x14ac:dyDescent="0.15">
      <c r="B56" s="12" t="s">
        <v>55</v>
      </c>
      <c r="C56" s="46">
        <f>AVERAGE(C29:C33)</f>
        <v>21</v>
      </c>
      <c r="D56" s="46">
        <f t="shared" ref="D56:H56" si="15">AVERAGE(D29:D33)</f>
        <v>13.8</v>
      </c>
      <c r="E56" s="46">
        <f t="shared" si="15"/>
        <v>13.6</v>
      </c>
      <c r="F56" s="46">
        <f t="shared" si="15"/>
        <v>17.2</v>
      </c>
      <c r="G56" s="46">
        <f t="shared" si="15"/>
        <v>13.4</v>
      </c>
      <c r="H56" s="46">
        <f t="shared" si="15"/>
        <v>8</v>
      </c>
      <c r="I56" s="46">
        <f t="shared" si="11"/>
        <v>87</v>
      </c>
    </row>
    <row r="57" spans="2:10" x14ac:dyDescent="0.15">
      <c r="B57" s="12" t="s">
        <v>56</v>
      </c>
      <c r="C57" s="46">
        <f>AVERAGE(C34:C38)</f>
        <v>19.600000000000001</v>
      </c>
      <c r="D57" s="46">
        <f t="shared" ref="D57:H57" si="16">AVERAGE(D34:D38)</f>
        <v>13</v>
      </c>
      <c r="E57" s="46">
        <f t="shared" si="16"/>
        <v>12.8</v>
      </c>
      <c r="F57" s="46">
        <f t="shared" si="16"/>
        <v>15.2</v>
      </c>
      <c r="G57" s="46">
        <f t="shared" si="16"/>
        <v>13</v>
      </c>
      <c r="H57" s="46">
        <f t="shared" si="16"/>
        <v>7</v>
      </c>
      <c r="I57" s="46">
        <f t="shared" si="11"/>
        <v>80.600000000000009</v>
      </c>
    </row>
    <row r="58" spans="2:10" x14ac:dyDescent="0.15">
      <c r="B58" s="12" t="s">
        <v>57</v>
      </c>
      <c r="C58" s="46">
        <f>AVERAGE(C39:C43)</f>
        <v>21</v>
      </c>
      <c r="D58" s="46">
        <f t="shared" ref="D58:H58" si="17">AVERAGE(D39:D43)</f>
        <v>12.6</v>
      </c>
      <c r="E58" s="46">
        <f t="shared" si="17"/>
        <v>11.8</v>
      </c>
      <c r="F58" s="46">
        <f t="shared" si="17"/>
        <v>16.2</v>
      </c>
      <c r="G58" s="46">
        <f t="shared" si="17"/>
        <v>12.4</v>
      </c>
      <c r="H58" s="46">
        <f t="shared" si="17"/>
        <v>7</v>
      </c>
      <c r="I58" s="46">
        <f t="shared" si="11"/>
        <v>81.000000000000014</v>
      </c>
    </row>
    <row r="59" spans="2:10" x14ac:dyDescent="0.15">
      <c r="B59" s="12"/>
      <c r="C59" s="12"/>
      <c r="D59" s="12"/>
      <c r="E59" s="12"/>
      <c r="F59" s="12"/>
      <c r="G59" s="12"/>
      <c r="H59" s="12"/>
      <c r="I59" s="12"/>
    </row>
  </sheetData>
  <mergeCells count="18">
    <mergeCell ref="B34:B38"/>
    <mergeCell ref="J34:J38"/>
    <mergeCell ref="B39:B43"/>
    <mergeCell ref="J39:J43"/>
    <mergeCell ref="B44:B47"/>
    <mergeCell ref="J44:J47"/>
    <mergeCell ref="B19:B23"/>
    <mergeCell ref="J19:J23"/>
    <mergeCell ref="B24:B28"/>
    <mergeCell ref="J24:J28"/>
    <mergeCell ref="B29:B33"/>
    <mergeCell ref="J29:J33"/>
    <mergeCell ref="B4:B8"/>
    <mergeCell ref="J4:J8"/>
    <mergeCell ref="B9:B13"/>
    <mergeCell ref="J9:J13"/>
    <mergeCell ref="B14:B18"/>
    <mergeCell ref="J14:J18"/>
  </mergeCells>
  <pageMargins left="0.7" right="0.7" top="0.75" bottom="0.75" header="0.3" footer="0.3"/>
  <ignoredErrors>
    <ignoredError sqref="C51:H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baseColWidth="10" defaultColWidth="8.83203125" defaultRowHeight="14" x14ac:dyDescent="0.15"/>
  <sheetData>
    <row r="1" spans="1:13" ht="20" x14ac:dyDescent="0.2">
      <c r="A1" s="149" t="s">
        <v>27</v>
      </c>
      <c r="B1" s="149"/>
      <c r="C1" s="149"/>
      <c r="D1" s="149"/>
    </row>
    <row r="3" spans="1:13" ht="38" customHeight="1" x14ac:dyDescent="0.15">
      <c r="A3" s="150" t="s">
        <v>28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ht="41" customHeight="1" x14ac:dyDescent="0.15">
      <c r="A4" s="150" t="s">
        <v>29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21.5" customHeight="1" x14ac:dyDescent="0.15">
      <c r="A5" s="151" t="s">
        <v>30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3" ht="13.5" customHeight="1" x14ac:dyDescent="0.15">
      <c r="A6" s="148" t="s">
        <v>31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7" spans="1:13" x14ac:dyDescent="0.15">
      <c r="A7" s="148" t="s">
        <v>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x14ac:dyDescent="0.15">
      <c r="A8" s="148" t="s">
        <v>33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</row>
    <row r="9" spans="1:13" x14ac:dyDescent="0.15">
      <c r="A9" s="148" t="s">
        <v>34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1" spans="1:13" x14ac:dyDescent="0.15">
      <c r="A11" s="148" t="s">
        <v>35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V47"/>
  <sheetViews>
    <sheetView topLeftCell="A4" zoomScale="116" zoomScaleNormal="116" workbookViewId="0">
      <pane xSplit="2" ySplit="1" topLeftCell="C37" activePane="bottomRight" state="frozen"/>
      <selection activeCell="A4" sqref="A4"/>
      <selection pane="topRight" activeCell="C4" sqref="C4"/>
      <selection pane="bottomLeft" activeCell="A5" sqref="A5"/>
      <selection pane="bottomRight" activeCell="B47" sqref="B47"/>
    </sheetView>
  </sheetViews>
  <sheetFormatPr baseColWidth="10" defaultColWidth="8.6640625" defaultRowHeight="22" x14ac:dyDescent="0.3"/>
  <cols>
    <col min="1" max="1" width="18.1640625" style="64" customWidth="1"/>
    <col min="2" max="2" width="73.33203125" style="30" customWidth="1"/>
    <col min="3" max="4" width="5.6640625" style="30" customWidth="1"/>
    <col min="5" max="5" width="30.6640625" style="30" customWidth="1"/>
    <col min="6" max="6" width="40.6640625" style="30" customWidth="1"/>
    <col min="7" max="7" width="13.83203125" style="30" customWidth="1"/>
    <col min="8" max="9" width="5.6640625" style="30" customWidth="1"/>
    <col min="10" max="10" width="30.6640625" style="30" customWidth="1"/>
    <col min="11" max="11" width="40.6640625" style="30" customWidth="1"/>
    <col min="12" max="12" width="10.6640625" style="30" customWidth="1"/>
    <col min="13" max="14" width="5.6640625" style="30" customWidth="1"/>
    <col min="15" max="17" width="15.6640625" style="68" customWidth="1"/>
    <col min="18" max="18" width="6" style="30" customWidth="1"/>
    <col min="19" max="19" width="5.6640625" style="30" customWidth="1"/>
    <col min="20" max="20" width="30.6640625" style="68" customWidth="1"/>
    <col min="21" max="21" width="20.6640625" style="30" customWidth="1"/>
    <col min="22" max="22" width="10.6640625" style="30" customWidth="1"/>
    <col min="23" max="16384" width="8.6640625" style="30"/>
  </cols>
  <sheetData>
    <row r="1" spans="1:22" ht="23" x14ac:dyDescent="0.3">
      <c r="A1" s="64" t="s">
        <v>9</v>
      </c>
      <c r="B1" s="30" t="s">
        <v>102</v>
      </c>
      <c r="O1" s="30"/>
      <c r="P1" s="30"/>
      <c r="Q1" s="30"/>
      <c r="T1" s="30"/>
    </row>
    <row r="2" spans="1:22" ht="23" x14ac:dyDescent="0.3">
      <c r="A2" s="64" t="s">
        <v>10</v>
      </c>
      <c r="B2" s="47">
        <v>2566</v>
      </c>
      <c r="O2" s="30"/>
      <c r="P2" s="30"/>
      <c r="Q2" s="30"/>
      <c r="T2" s="30"/>
    </row>
    <row r="3" spans="1:22" x14ac:dyDescent="0.3">
      <c r="A3" s="172"/>
      <c r="B3" s="172"/>
      <c r="O3" s="30"/>
      <c r="P3" s="30"/>
      <c r="Q3" s="30"/>
      <c r="T3" s="30"/>
    </row>
    <row r="4" spans="1:22" ht="29" customHeight="1" x14ac:dyDescent="0.3">
      <c r="C4" s="174" t="s">
        <v>13</v>
      </c>
      <c r="D4" s="175"/>
      <c r="E4" s="175"/>
      <c r="F4" s="175"/>
      <c r="G4" s="176"/>
      <c r="H4" s="177" t="s">
        <v>14</v>
      </c>
      <c r="I4" s="178"/>
      <c r="J4" s="178"/>
      <c r="K4" s="178"/>
      <c r="L4" s="179"/>
      <c r="M4" s="180" t="s">
        <v>15</v>
      </c>
      <c r="N4" s="181"/>
      <c r="O4" s="181"/>
      <c r="P4" s="181"/>
      <c r="Q4" s="182"/>
      <c r="R4" s="158" t="s">
        <v>19</v>
      </c>
      <c r="S4" s="158"/>
      <c r="T4" s="158"/>
      <c r="U4" s="158"/>
      <c r="V4" s="158"/>
    </row>
    <row r="5" spans="1:22" ht="23" x14ac:dyDescent="0.3">
      <c r="A5" s="41" t="s">
        <v>11</v>
      </c>
      <c r="B5" s="31" t="s">
        <v>12</v>
      </c>
      <c r="C5" s="32" t="s">
        <v>16</v>
      </c>
      <c r="D5" s="33" t="s">
        <v>17</v>
      </c>
      <c r="E5" s="54" t="s">
        <v>18</v>
      </c>
      <c r="F5" s="34" t="s">
        <v>95</v>
      </c>
      <c r="G5" s="34" t="s">
        <v>96</v>
      </c>
      <c r="H5" s="32" t="s">
        <v>16</v>
      </c>
      <c r="I5" s="33" t="s">
        <v>17</v>
      </c>
      <c r="J5" s="34" t="s">
        <v>18</v>
      </c>
      <c r="K5" s="34" t="s">
        <v>95</v>
      </c>
      <c r="L5" s="34" t="s">
        <v>96</v>
      </c>
      <c r="M5" s="32" t="s">
        <v>16</v>
      </c>
      <c r="N5" s="33" t="s">
        <v>17</v>
      </c>
      <c r="O5" s="161" t="s">
        <v>22</v>
      </c>
      <c r="P5" s="162"/>
      <c r="Q5" s="163"/>
      <c r="R5" s="32" t="s">
        <v>16</v>
      </c>
      <c r="S5" s="33" t="s">
        <v>17</v>
      </c>
      <c r="T5" s="34" t="s">
        <v>18</v>
      </c>
      <c r="U5" s="34" t="s">
        <v>95</v>
      </c>
      <c r="V5" s="34" t="s">
        <v>96</v>
      </c>
    </row>
    <row r="6" spans="1:22" ht="23" x14ac:dyDescent="0.3">
      <c r="A6" s="159" t="s">
        <v>20</v>
      </c>
      <c r="B6" s="60" t="s">
        <v>125</v>
      </c>
      <c r="C6" s="42"/>
      <c r="D6" s="42" t="s">
        <v>100</v>
      </c>
      <c r="E6" s="57"/>
      <c r="F6" s="43"/>
      <c r="G6" s="56"/>
      <c r="H6" s="42" t="s">
        <v>100</v>
      </c>
      <c r="I6" s="56"/>
      <c r="J6" s="36"/>
      <c r="K6" s="36"/>
      <c r="L6" s="36"/>
      <c r="M6" s="42" t="s">
        <v>100</v>
      </c>
      <c r="N6" s="41"/>
      <c r="O6" s="164"/>
      <c r="P6" s="165"/>
      <c r="Q6" s="166"/>
      <c r="R6" s="42" t="s">
        <v>100</v>
      </c>
      <c r="S6" s="41"/>
      <c r="T6" s="59"/>
      <c r="U6" s="36"/>
      <c r="V6" s="36"/>
    </row>
    <row r="7" spans="1:22" ht="23" x14ac:dyDescent="0.3">
      <c r="A7" s="160"/>
      <c r="B7" s="61" t="s">
        <v>122</v>
      </c>
      <c r="C7" s="42"/>
      <c r="D7" s="42" t="s">
        <v>100</v>
      </c>
      <c r="E7" s="62"/>
      <c r="F7" s="63"/>
      <c r="G7" s="56"/>
      <c r="H7" s="42" t="s">
        <v>100</v>
      </c>
      <c r="I7" s="56"/>
      <c r="J7" s="36"/>
      <c r="K7" s="36"/>
      <c r="L7" s="36"/>
      <c r="M7" s="42" t="s">
        <v>100</v>
      </c>
      <c r="N7" s="41"/>
      <c r="O7" s="164"/>
      <c r="P7" s="165"/>
      <c r="Q7" s="166"/>
      <c r="R7" s="42" t="s">
        <v>100</v>
      </c>
      <c r="S7" s="41"/>
      <c r="T7" s="59"/>
      <c r="U7" s="36"/>
      <c r="V7" s="36"/>
    </row>
    <row r="8" spans="1:22" ht="46" x14ac:dyDescent="0.3">
      <c r="A8" s="160"/>
      <c r="B8" s="55" t="s">
        <v>123</v>
      </c>
      <c r="C8" s="41"/>
      <c r="D8" s="42" t="s">
        <v>100</v>
      </c>
      <c r="E8" s="58" t="s">
        <v>126</v>
      </c>
      <c r="F8" s="59" t="s">
        <v>127</v>
      </c>
      <c r="G8" s="56" t="s">
        <v>128</v>
      </c>
      <c r="H8" s="41"/>
      <c r="I8" s="42" t="s">
        <v>100</v>
      </c>
      <c r="J8" s="36"/>
      <c r="K8" s="36"/>
      <c r="L8" s="36"/>
      <c r="M8" s="42" t="s">
        <v>100</v>
      </c>
      <c r="N8" s="41"/>
      <c r="O8" s="164"/>
      <c r="P8" s="165"/>
      <c r="Q8" s="166"/>
      <c r="R8" s="42" t="s">
        <v>100</v>
      </c>
      <c r="S8" s="41"/>
      <c r="T8" s="59"/>
      <c r="U8" s="36"/>
      <c r="V8" s="36"/>
    </row>
    <row r="9" spans="1:22" ht="23" x14ac:dyDescent="0.3">
      <c r="A9" s="160"/>
      <c r="B9" s="35" t="s">
        <v>682</v>
      </c>
      <c r="C9" s="42" t="s">
        <v>100</v>
      </c>
      <c r="D9" s="41"/>
      <c r="E9" s="59"/>
      <c r="F9" s="59"/>
      <c r="G9" s="56"/>
      <c r="H9" s="42" t="s">
        <v>100</v>
      </c>
      <c r="I9" s="56"/>
      <c r="J9" s="36"/>
      <c r="K9" s="36"/>
      <c r="L9" s="36"/>
      <c r="M9" s="42" t="s">
        <v>100</v>
      </c>
      <c r="N9" s="41"/>
      <c r="O9" s="164"/>
      <c r="P9" s="165"/>
      <c r="Q9" s="166"/>
      <c r="R9" s="42" t="s">
        <v>100</v>
      </c>
      <c r="S9" s="41"/>
      <c r="T9" s="59"/>
      <c r="U9" s="36"/>
      <c r="V9" s="36"/>
    </row>
    <row r="10" spans="1:22" ht="23" x14ac:dyDescent="0.3">
      <c r="A10" s="160"/>
      <c r="B10" s="55" t="s">
        <v>124</v>
      </c>
      <c r="C10" s="41"/>
      <c r="D10" s="42" t="s">
        <v>100</v>
      </c>
      <c r="E10" s="59"/>
      <c r="F10" s="59"/>
      <c r="G10" s="56"/>
      <c r="H10" s="42" t="s">
        <v>100</v>
      </c>
      <c r="I10" s="56"/>
      <c r="J10" s="36"/>
      <c r="K10" s="36"/>
      <c r="L10" s="36"/>
      <c r="M10" s="42" t="s">
        <v>100</v>
      </c>
      <c r="N10" s="41"/>
      <c r="O10" s="164"/>
      <c r="P10" s="165"/>
      <c r="Q10" s="166"/>
      <c r="R10" s="42" t="s">
        <v>100</v>
      </c>
      <c r="S10" s="41"/>
      <c r="T10" s="59"/>
      <c r="U10" s="36"/>
      <c r="V10" s="36"/>
    </row>
    <row r="11" spans="1:22" ht="23" x14ac:dyDescent="0.3">
      <c r="A11" s="160"/>
      <c r="B11" s="35" t="s">
        <v>84</v>
      </c>
      <c r="C11" s="41"/>
      <c r="D11" s="42" t="s">
        <v>100</v>
      </c>
      <c r="E11" s="59"/>
      <c r="F11" s="59"/>
      <c r="G11" s="56"/>
      <c r="H11" s="41"/>
      <c r="I11" s="42" t="s">
        <v>100</v>
      </c>
      <c r="J11" s="59"/>
      <c r="K11" s="36"/>
      <c r="L11" s="36"/>
      <c r="M11" s="41"/>
      <c r="N11" s="42" t="s">
        <v>100</v>
      </c>
      <c r="O11" s="164"/>
      <c r="P11" s="165"/>
      <c r="Q11" s="166"/>
      <c r="R11" s="41"/>
      <c r="S11" s="42" t="s">
        <v>100</v>
      </c>
      <c r="T11" s="59"/>
      <c r="U11" s="36"/>
      <c r="V11" s="36"/>
    </row>
    <row r="12" spans="1:22" ht="12" customHeight="1" x14ac:dyDescent="0.3">
      <c r="A12" s="65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69"/>
      <c r="P12" s="69"/>
      <c r="Q12" s="69"/>
      <c r="R12" s="38"/>
      <c r="S12" s="38"/>
      <c r="T12" s="69"/>
      <c r="U12" s="38"/>
      <c r="V12" s="38"/>
    </row>
    <row r="13" spans="1:22" ht="57.5" customHeight="1" x14ac:dyDescent="0.3">
      <c r="A13" s="159" t="s">
        <v>21</v>
      </c>
      <c r="B13" s="67" t="s">
        <v>129</v>
      </c>
      <c r="C13" s="42" t="s">
        <v>100</v>
      </c>
      <c r="D13" s="36"/>
      <c r="E13" s="59" t="s">
        <v>135</v>
      </c>
      <c r="F13" s="59" t="s">
        <v>136</v>
      </c>
      <c r="G13" s="36"/>
      <c r="H13" s="42" t="s">
        <v>100</v>
      </c>
      <c r="I13" s="36"/>
      <c r="J13" s="36"/>
      <c r="K13" s="36"/>
      <c r="L13" s="36"/>
      <c r="M13" s="42" t="s">
        <v>100</v>
      </c>
      <c r="N13" s="36"/>
      <c r="O13" s="167"/>
      <c r="P13" s="167"/>
      <c r="Q13" s="167"/>
      <c r="R13" s="42" t="s">
        <v>100</v>
      </c>
      <c r="S13" s="41"/>
      <c r="T13" s="59"/>
      <c r="U13" s="36"/>
      <c r="V13" s="36"/>
    </row>
    <row r="14" spans="1:22" ht="23" x14ac:dyDescent="0.3">
      <c r="A14" s="160"/>
      <c r="B14" s="67" t="s">
        <v>85</v>
      </c>
      <c r="C14" s="42" t="s">
        <v>100</v>
      </c>
      <c r="D14" s="36"/>
      <c r="E14" s="59" t="s">
        <v>137</v>
      </c>
      <c r="F14" s="59" t="s">
        <v>138</v>
      </c>
      <c r="G14" s="36"/>
      <c r="H14" s="42" t="s">
        <v>100</v>
      </c>
      <c r="I14" s="36"/>
      <c r="J14" s="36"/>
      <c r="K14" s="36"/>
      <c r="L14" s="36"/>
      <c r="M14" s="42" t="s">
        <v>100</v>
      </c>
      <c r="N14" s="36"/>
      <c r="O14" s="167"/>
      <c r="P14" s="167"/>
      <c r="Q14" s="167"/>
      <c r="R14" s="42" t="s">
        <v>100</v>
      </c>
      <c r="S14" s="36"/>
      <c r="T14" s="59"/>
      <c r="U14" s="36"/>
      <c r="V14" s="36"/>
    </row>
    <row r="15" spans="1:22" ht="23" x14ac:dyDescent="0.3">
      <c r="A15" s="160"/>
      <c r="B15" s="67" t="s">
        <v>86</v>
      </c>
      <c r="C15" s="42" t="s">
        <v>100</v>
      </c>
      <c r="D15" s="36"/>
      <c r="E15" s="59"/>
      <c r="F15" s="59"/>
      <c r="G15" s="36"/>
      <c r="H15" s="42" t="s">
        <v>100</v>
      </c>
      <c r="I15" s="36"/>
      <c r="J15" s="36"/>
      <c r="K15" s="36"/>
      <c r="L15" s="36"/>
      <c r="M15" s="42" t="s">
        <v>100</v>
      </c>
      <c r="N15" s="41"/>
      <c r="O15" s="167"/>
      <c r="P15" s="167"/>
      <c r="Q15" s="167"/>
      <c r="R15" s="42" t="s">
        <v>100</v>
      </c>
      <c r="S15" s="41"/>
      <c r="T15" s="59"/>
      <c r="U15" s="36"/>
      <c r="V15" s="36"/>
    </row>
    <row r="16" spans="1:22" ht="49.75" customHeight="1" x14ac:dyDescent="0.3">
      <c r="A16" s="160"/>
      <c r="B16" s="67" t="s">
        <v>130</v>
      </c>
      <c r="C16" s="42" t="s">
        <v>100</v>
      </c>
      <c r="D16" s="36"/>
      <c r="E16" s="59"/>
      <c r="F16" s="59"/>
      <c r="G16" s="36"/>
      <c r="H16" s="42" t="s">
        <v>100</v>
      </c>
      <c r="I16" s="36"/>
      <c r="J16" s="36"/>
      <c r="K16" s="36"/>
      <c r="L16" s="36"/>
      <c r="M16" s="42" t="s">
        <v>100</v>
      </c>
      <c r="N16" s="36"/>
      <c r="O16" s="167"/>
      <c r="P16" s="167"/>
      <c r="Q16" s="167"/>
      <c r="R16" s="42" t="s">
        <v>100</v>
      </c>
      <c r="S16" s="36"/>
      <c r="T16" s="59"/>
      <c r="U16" s="36"/>
      <c r="V16" s="36"/>
    </row>
    <row r="17" spans="1:22" ht="49.75" customHeight="1" x14ac:dyDescent="0.3">
      <c r="A17" s="160"/>
      <c r="B17" s="67" t="s">
        <v>131</v>
      </c>
      <c r="C17" s="41"/>
      <c r="D17" s="42" t="s">
        <v>100</v>
      </c>
      <c r="E17" s="59"/>
      <c r="F17" s="59"/>
      <c r="G17" s="36"/>
      <c r="H17" s="42" t="s">
        <v>100</v>
      </c>
      <c r="I17" s="36"/>
      <c r="J17" s="36"/>
      <c r="K17" s="36"/>
      <c r="L17" s="36"/>
      <c r="M17" s="42" t="s">
        <v>100</v>
      </c>
      <c r="N17" s="36"/>
      <c r="O17" s="169"/>
      <c r="P17" s="170"/>
      <c r="Q17" s="171"/>
      <c r="R17" s="42" t="s">
        <v>100</v>
      </c>
      <c r="S17" s="36"/>
      <c r="T17" s="59"/>
      <c r="U17" s="36"/>
      <c r="V17" s="36"/>
    </row>
    <row r="18" spans="1:22" ht="23" x14ac:dyDescent="0.3">
      <c r="A18" s="160"/>
      <c r="B18" s="67" t="s">
        <v>87</v>
      </c>
      <c r="C18" s="42" t="s">
        <v>100</v>
      </c>
      <c r="D18" s="36"/>
      <c r="E18" s="59"/>
      <c r="F18" s="59"/>
      <c r="G18" s="36"/>
      <c r="H18" s="42" t="s">
        <v>100</v>
      </c>
      <c r="I18" s="36"/>
      <c r="J18" s="36"/>
      <c r="K18" s="36"/>
      <c r="L18" s="36"/>
      <c r="M18" s="42" t="s">
        <v>100</v>
      </c>
      <c r="N18" s="36"/>
      <c r="O18" s="167"/>
      <c r="P18" s="167"/>
      <c r="Q18" s="167"/>
      <c r="R18" s="42" t="s">
        <v>100</v>
      </c>
      <c r="S18" s="36"/>
      <c r="T18" s="59"/>
      <c r="U18" s="36"/>
      <c r="V18" s="36"/>
    </row>
    <row r="19" spans="1:22" ht="23" x14ac:dyDescent="0.3">
      <c r="A19" s="160"/>
      <c r="B19" s="67" t="s">
        <v>681</v>
      </c>
      <c r="C19" s="42" t="s">
        <v>100</v>
      </c>
      <c r="D19" s="36"/>
      <c r="E19" s="59"/>
      <c r="F19" s="59"/>
      <c r="G19" s="36"/>
      <c r="H19" s="42" t="s">
        <v>100</v>
      </c>
      <c r="I19" s="36"/>
      <c r="J19" s="36"/>
      <c r="K19" s="36"/>
      <c r="L19" s="36"/>
      <c r="M19" s="42" t="s">
        <v>100</v>
      </c>
      <c r="N19" s="36"/>
      <c r="O19" s="167"/>
      <c r="P19" s="167"/>
      <c r="Q19" s="167"/>
      <c r="R19" s="42" t="s">
        <v>100</v>
      </c>
      <c r="S19" s="36"/>
      <c r="T19" s="59"/>
      <c r="U19" s="36"/>
      <c r="V19" s="36"/>
    </row>
    <row r="20" spans="1:22" ht="23" x14ac:dyDescent="0.3">
      <c r="A20" s="160"/>
      <c r="B20" s="67" t="s">
        <v>132</v>
      </c>
      <c r="C20" s="42" t="s">
        <v>100</v>
      </c>
      <c r="D20" s="36"/>
      <c r="E20" s="59" t="s">
        <v>139</v>
      </c>
      <c r="F20" s="36" t="s">
        <v>111</v>
      </c>
      <c r="H20" s="42" t="s">
        <v>100</v>
      </c>
      <c r="I20" s="36"/>
      <c r="J20" s="36"/>
      <c r="K20" s="36"/>
      <c r="L20" s="36"/>
      <c r="M20" s="42" t="s">
        <v>100</v>
      </c>
      <c r="N20" s="36"/>
      <c r="O20" s="167"/>
      <c r="P20" s="167"/>
      <c r="Q20" s="167"/>
      <c r="R20" s="42" t="s">
        <v>100</v>
      </c>
      <c r="S20" s="36"/>
      <c r="T20" s="59"/>
      <c r="U20" s="36"/>
      <c r="V20" s="36"/>
    </row>
    <row r="21" spans="1:22" ht="46" x14ac:dyDescent="0.3">
      <c r="A21" s="160"/>
      <c r="B21" s="67" t="s">
        <v>133</v>
      </c>
      <c r="C21" s="42" t="s">
        <v>100</v>
      </c>
      <c r="D21" s="36"/>
      <c r="E21" s="59" t="s">
        <v>140</v>
      </c>
      <c r="F21" s="30" t="s">
        <v>141</v>
      </c>
      <c r="G21" s="36"/>
      <c r="H21" s="42" t="s">
        <v>100</v>
      </c>
      <c r="I21" s="36"/>
      <c r="J21" s="36"/>
      <c r="K21" s="36"/>
      <c r="L21" s="36"/>
      <c r="M21" s="42" t="s">
        <v>100</v>
      </c>
      <c r="N21" s="36"/>
      <c r="O21" s="167"/>
      <c r="P21" s="167"/>
      <c r="Q21" s="167"/>
      <c r="R21" s="42" t="s">
        <v>100</v>
      </c>
      <c r="S21" s="36"/>
      <c r="T21" s="59"/>
      <c r="U21" s="36"/>
      <c r="V21" s="36"/>
    </row>
    <row r="22" spans="1:22" ht="23" x14ac:dyDescent="0.3">
      <c r="A22" s="168"/>
      <c r="B22" s="67" t="s">
        <v>134</v>
      </c>
      <c r="C22" s="42" t="s">
        <v>100</v>
      </c>
      <c r="D22" s="36"/>
      <c r="E22" s="59"/>
      <c r="F22" s="59"/>
      <c r="G22" s="36"/>
      <c r="H22" s="42" t="s">
        <v>100</v>
      </c>
      <c r="I22" s="36"/>
      <c r="J22" s="36"/>
      <c r="K22" s="36"/>
      <c r="L22" s="36"/>
      <c r="M22" s="42" t="s">
        <v>100</v>
      </c>
      <c r="N22" s="36"/>
      <c r="O22" s="169"/>
      <c r="P22" s="170"/>
      <c r="Q22" s="171"/>
      <c r="R22" s="42" t="s">
        <v>100</v>
      </c>
      <c r="S22" s="36"/>
      <c r="T22" s="59"/>
      <c r="U22" s="36"/>
      <c r="V22" s="36"/>
    </row>
    <row r="23" spans="1:22" x14ac:dyDescent="0.3">
      <c r="A23" s="66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70"/>
      <c r="P23" s="70"/>
      <c r="Q23" s="70"/>
      <c r="R23" s="39"/>
      <c r="S23" s="39"/>
      <c r="T23" s="70"/>
      <c r="U23" s="39"/>
      <c r="V23" s="39"/>
    </row>
    <row r="24" spans="1:22" ht="69" x14ac:dyDescent="0.3">
      <c r="A24" s="159" t="s">
        <v>23</v>
      </c>
      <c r="B24" s="67" t="s">
        <v>142</v>
      </c>
      <c r="C24" s="42" t="s">
        <v>100</v>
      </c>
      <c r="D24" s="36"/>
      <c r="E24" s="36" t="s">
        <v>146</v>
      </c>
      <c r="F24" s="56" t="s">
        <v>147</v>
      </c>
      <c r="G24" s="36"/>
      <c r="H24" s="42" t="s">
        <v>100</v>
      </c>
      <c r="I24" s="36"/>
      <c r="J24" s="56" t="s">
        <v>148</v>
      </c>
      <c r="K24" s="56" t="s">
        <v>145</v>
      </c>
      <c r="L24" s="36"/>
      <c r="M24" s="42" t="s">
        <v>100</v>
      </c>
      <c r="N24" s="36"/>
      <c r="O24" s="152" t="s">
        <v>151</v>
      </c>
      <c r="P24" s="153"/>
      <c r="Q24" s="154"/>
      <c r="R24" s="42" t="s">
        <v>100</v>
      </c>
      <c r="S24" s="36"/>
      <c r="T24" s="59"/>
      <c r="U24" s="36"/>
      <c r="V24" s="36"/>
    </row>
    <row r="25" spans="1:22" ht="46" x14ac:dyDescent="0.3">
      <c r="A25" s="160"/>
      <c r="B25" s="67" t="s">
        <v>119</v>
      </c>
      <c r="C25" s="42" t="s">
        <v>100</v>
      </c>
      <c r="D25" s="36"/>
      <c r="E25" s="36" t="s">
        <v>143</v>
      </c>
      <c r="F25" s="56" t="s">
        <v>147</v>
      </c>
      <c r="G25" s="36"/>
      <c r="H25" s="42" t="s">
        <v>100</v>
      </c>
      <c r="I25" s="36"/>
      <c r="J25" s="81" t="s">
        <v>149</v>
      </c>
      <c r="K25" s="56" t="s">
        <v>112</v>
      </c>
      <c r="L25" s="36"/>
      <c r="M25" s="42" t="s">
        <v>100</v>
      </c>
      <c r="N25" s="36"/>
      <c r="O25" s="152"/>
      <c r="P25" s="153"/>
      <c r="Q25" s="154"/>
      <c r="R25" s="42" t="s">
        <v>100</v>
      </c>
      <c r="S25" s="36"/>
      <c r="T25" s="59"/>
      <c r="U25" s="36"/>
      <c r="V25" s="36"/>
    </row>
    <row r="26" spans="1:22" ht="19.25" customHeight="1" x14ac:dyDescent="0.3">
      <c r="A26" s="160"/>
      <c r="B26" s="37" t="s">
        <v>88</v>
      </c>
      <c r="C26" s="42" t="s">
        <v>100</v>
      </c>
      <c r="D26" s="36"/>
      <c r="E26" s="36" t="s">
        <v>144</v>
      </c>
      <c r="F26" s="36" t="s">
        <v>112</v>
      </c>
      <c r="G26" s="36"/>
      <c r="H26" s="42" t="s">
        <v>100</v>
      </c>
      <c r="I26" s="36"/>
      <c r="J26" s="36" t="s">
        <v>150</v>
      </c>
      <c r="K26" s="36" t="s">
        <v>150</v>
      </c>
      <c r="L26" s="36"/>
      <c r="M26" s="42" t="s">
        <v>100</v>
      </c>
      <c r="N26" s="36"/>
      <c r="O26" s="152"/>
      <c r="P26" s="153"/>
      <c r="Q26" s="154"/>
      <c r="R26" s="42" t="s">
        <v>100</v>
      </c>
      <c r="S26" s="36"/>
      <c r="T26" s="59"/>
      <c r="U26" s="36"/>
      <c r="V26" s="36"/>
    </row>
    <row r="27" spans="1:22" ht="23" x14ac:dyDescent="0.3">
      <c r="A27" s="160"/>
      <c r="B27" s="67" t="s">
        <v>89</v>
      </c>
      <c r="C27" s="42"/>
      <c r="D27" s="42" t="s">
        <v>100</v>
      </c>
      <c r="E27" s="36"/>
      <c r="F27" s="36"/>
      <c r="G27" s="36"/>
      <c r="H27" s="42"/>
      <c r="I27" s="42" t="s">
        <v>100</v>
      </c>
      <c r="J27" s="36"/>
      <c r="K27" s="36"/>
      <c r="L27" s="36"/>
      <c r="M27" s="42" t="s">
        <v>100</v>
      </c>
      <c r="N27" s="36"/>
      <c r="O27" s="152"/>
      <c r="P27" s="153"/>
      <c r="Q27" s="154"/>
      <c r="R27" s="42" t="s">
        <v>100</v>
      </c>
      <c r="S27" s="36"/>
      <c r="T27" s="59"/>
      <c r="U27" s="36"/>
      <c r="V27" s="36"/>
    </row>
    <row r="28" spans="1:22" x14ac:dyDescent="0.3">
      <c r="A28" s="66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70"/>
      <c r="P28" s="70"/>
      <c r="Q28" s="70"/>
      <c r="R28" s="39"/>
      <c r="S28" s="39"/>
      <c r="T28" s="70"/>
      <c r="U28" s="39"/>
      <c r="V28" s="39"/>
    </row>
    <row r="29" spans="1:22" ht="23" x14ac:dyDescent="0.3">
      <c r="A29" s="159" t="s">
        <v>24</v>
      </c>
      <c r="B29" s="55" t="s">
        <v>91</v>
      </c>
      <c r="C29" s="42" t="s">
        <v>100</v>
      </c>
      <c r="D29" s="42"/>
      <c r="E29" s="71"/>
      <c r="F29" s="56"/>
      <c r="G29" s="56"/>
      <c r="H29" s="42" t="s">
        <v>100</v>
      </c>
      <c r="I29" s="42"/>
      <c r="J29" s="36"/>
      <c r="K29" s="36" t="s">
        <v>24</v>
      </c>
      <c r="L29" s="36"/>
      <c r="M29" s="42" t="s">
        <v>100</v>
      </c>
      <c r="N29" s="42"/>
      <c r="O29" s="183"/>
      <c r="P29" s="184"/>
      <c r="Q29" s="185"/>
      <c r="R29" s="42" t="s">
        <v>100</v>
      </c>
      <c r="S29" s="42"/>
      <c r="T29" s="59"/>
      <c r="U29" s="36"/>
      <c r="V29" s="36"/>
    </row>
    <row r="30" spans="1:22" ht="23" x14ac:dyDescent="0.3">
      <c r="A30" s="160"/>
      <c r="B30" s="55" t="s">
        <v>90</v>
      </c>
      <c r="C30" s="42" t="s">
        <v>100</v>
      </c>
      <c r="D30" s="56"/>
      <c r="E30" s="71" t="s">
        <v>155</v>
      </c>
      <c r="F30" s="56"/>
      <c r="G30" s="56"/>
      <c r="H30" s="42" t="s">
        <v>100</v>
      </c>
      <c r="I30" s="36"/>
      <c r="J30" s="56" t="s">
        <v>157</v>
      </c>
      <c r="K30" s="36" t="s">
        <v>24</v>
      </c>
      <c r="L30" s="36"/>
      <c r="M30" s="42" t="s">
        <v>100</v>
      </c>
      <c r="N30" s="36"/>
      <c r="O30" s="152"/>
      <c r="P30" s="153"/>
      <c r="Q30" s="154"/>
      <c r="R30" s="42" t="s">
        <v>100</v>
      </c>
      <c r="S30" s="36"/>
      <c r="T30" s="56"/>
      <c r="U30" s="36"/>
      <c r="V30" s="36"/>
    </row>
    <row r="31" spans="1:22" ht="23" x14ac:dyDescent="0.3">
      <c r="A31" s="160"/>
      <c r="B31" s="55" t="s">
        <v>152</v>
      </c>
      <c r="C31" s="42" t="s">
        <v>100</v>
      </c>
      <c r="D31" s="56"/>
      <c r="E31" s="71" t="s">
        <v>156</v>
      </c>
      <c r="F31" s="56"/>
      <c r="G31" s="56"/>
      <c r="H31" s="42" t="s">
        <v>100</v>
      </c>
      <c r="I31" s="82"/>
      <c r="J31" s="56" t="s">
        <v>157</v>
      </c>
      <c r="K31" s="36" t="s">
        <v>24</v>
      </c>
      <c r="L31" s="36"/>
      <c r="M31" s="42" t="s">
        <v>100</v>
      </c>
      <c r="N31" s="36"/>
      <c r="O31" s="79"/>
      <c r="P31" s="80"/>
      <c r="Q31" s="63"/>
      <c r="R31" s="42" t="s">
        <v>100</v>
      </c>
      <c r="S31" s="36"/>
      <c r="T31" s="56"/>
      <c r="U31" s="36"/>
      <c r="V31" s="36"/>
    </row>
    <row r="32" spans="1:22" ht="23" x14ac:dyDescent="0.3">
      <c r="A32" s="160"/>
      <c r="B32" s="55" t="s">
        <v>153</v>
      </c>
      <c r="C32" s="42"/>
      <c r="D32" s="42" t="s">
        <v>100</v>
      </c>
      <c r="F32" s="56"/>
      <c r="G32" s="56"/>
      <c r="H32" s="36"/>
      <c r="I32" s="42" t="s">
        <v>100</v>
      </c>
      <c r="J32" s="56"/>
      <c r="K32" s="56"/>
      <c r="L32" s="36"/>
      <c r="M32" s="42" t="s">
        <v>100</v>
      </c>
      <c r="N32" s="36"/>
      <c r="O32" s="152"/>
      <c r="P32" s="153"/>
      <c r="Q32" s="154"/>
      <c r="R32" s="42" t="s">
        <v>100</v>
      </c>
      <c r="S32" s="36"/>
      <c r="T32" s="56"/>
      <c r="U32" s="36"/>
      <c r="V32" s="36"/>
    </row>
    <row r="33" spans="1:22" ht="23" x14ac:dyDescent="0.3">
      <c r="A33" s="160"/>
      <c r="B33" s="55" t="s">
        <v>154</v>
      </c>
      <c r="C33" s="42" t="s">
        <v>100</v>
      </c>
      <c r="D33" s="42"/>
      <c r="E33" s="71" t="s">
        <v>155</v>
      </c>
      <c r="F33" s="56"/>
      <c r="G33" s="56"/>
      <c r="H33" s="42" t="s">
        <v>100</v>
      </c>
      <c r="I33" s="36"/>
      <c r="J33" s="56" t="s">
        <v>157</v>
      </c>
      <c r="K33" s="71" t="s">
        <v>155</v>
      </c>
      <c r="L33" s="36"/>
      <c r="M33" s="42" t="s">
        <v>100</v>
      </c>
      <c r="N33" s="36"/>
      <c r="O33" s="152"/>
      <c r="P33" s="153"/>
      <c r="Q33" s="154"/>
      <c r="R33" s="42" t="s">
        <v>100</v>
      </c>
      <c r="S33" s="36"/>
      <c r="T33" s="56"/>
      <c r="U33" s="36"/>
      <c r="V33" s="36"/>
    </row>
    <row r="34" spans="1:22" x14ac:dyDescent="0.3">
      <c r="A34" s="66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70"/>
      <c r="P34" s="70"/>
      <c r="Q34" s="70"/>
      <c r="R34" s="39"/>
      <c r="S34" s="39"/>
      <c r="T34" s="70"/>
      <c r="U34" s="39"/>
      <c r="V34" s="39"/>
    </row>
    <row r="35" spans="1:22" ht="46" x14ac:dyDescent="0.3">
      <c r="A35" s="159" t="s">
        <v>25</v>
      </c>
      <c r="B35" s="55" t="s">
        <v>158</v>
      </c>
      <c r="C35" s="56"/>
      <c r="D35" s="42" t="s">
        <v>100</v>
      </c>
      <c r="E35" s="59" t="s">
        <v>162</v>
      </c>
      <c r="F35" s="59" t="s">
        <v>163</v>
      </c>
      <c r="G35" s="36"/>
      <c r="H35" s="42" t="s">
        <v>100</v>
      </c>
      <c r="I35" s="36"/>
      <c r="J35" s="59" t="s">
        <v>162</v>
      </c>
      <c r="K35" s="59" t="s">
        <v>163</v>
      </c>
      <c r="L35" s="56"/>
      <c r="M35" s="42" t="s">
        <v>100</v>
      </c>
      <c r="N35" s="56"/>
      <c r="O35" s="155" t="s">
        <v>164</v>
      </c>
      <c r="P35" s="156"/>
      <c r="Q35" s="157"/>
      <c r="R35" s="42"/>
      <c r="S35" s="42" t="s">
        <v>100</v>
      </c>
      <c r="T35" s="59"/>
      <c r="U35" s="59"/>
      <c r="V35" s="36"/>
    </row>
    <row r="36" spans="1:22" ht="46" x14ac:dyDescent="0.3">
      <c r="A36" s="160"/>
      <c r="B36" s="55" t="s">
        <v>159</v>
      </c>
      <c r="C36" s="56"/>
      <c r="D36" s="42" t="s">
        <v>100</v>
      </c>
      <c r="E36" s="59" t="s">
        <v>162</v>
      </c>
      <c r="F36" s="59" t="s">
        <v>163</v>
      </c>
      <c r="G36" s="36"/>
      <c r="H36" s="42" t="s">
        <v>100</v>
      </c>
      <c r="I36" s="36"/>
      <c r="J36" s="59" t="s">
        <v>162</v>
      </c>
      <c r="K36" s="59" t="s">
        <v>163</v>
      </c>
      <c r="L36" s="56"/>
      <c r="M36" s="42" t="s">
        <v>100</v>
      </c>
      <c r="N36" s="56"/>
      <c r="O36" s="155" t="s">
        <v>165</v>
      </c>
      <c r="P36" s="156"/>
      <c r="Q36" s="157"/>
      <c r="R36" s="42"/>
      <c r="S36" s="42" t="s">
        <v>100</v>
      </c>
      <c r="T36" s="59"/>
      <c r="U36" s="59"/>
      <c r="V36" s="36"/>
    </row>
    <row r="37" spans="1:22" ht="46" x14ac:dyDescent="0.3">
      <c r="A37" s="160"/>
      <c r="B37" s="56" t="s">
        <v>160</v>
      </c>
      <c r="C37" s="42" t="s">
        <v>100</v>
      </c>
      <c r="D37" s="42"/>
      <c r="E37" s="59" t="s">
        <v>162</v>
      </c>
      <c r="F37" s="59" t="s">
        <v>163</v>
      </c>
      <c r="G37" s="36"/>
      <c r="H37" s="42" t="s">
        <v>100</v>
      </c>
      <c r="I37" s="36"/>
      <c r="J37" s="59" t="s">
        <v>162</v>
      </c>
      <c r="K37" s="59" t="s">
        <v>163</v>
      </c>
      <c r="L37" s="56"/>
      <c r="M37" s="42" t="s">
        <v>100</v>
      </c>
      <c r="N37" s="56"/>
      <c r="O37" s="155" t="s">
        <v>166</v>
      </c>
      <c r="P37" s="156"/>
      <c r="Q37" s="157"/>
      <c r="R37" s="36"/>
      <c r="S37" s="42" t="s">
        <v>100</v>
      </c>
      <c r="T37" s="59"/>
      <c r="U37" s="59"/>
      <c r="V37" s="36"/>
    </row>
    <row r="38" spans="1:22" ht="61.75" customHeight="1" x14ac:dyDescent="0.3">
      <c r="A38" s="160"/>
      <c r="B38" s="55" t="s">
        <v>161</v>
      </c>
      <c r="C38" s="42" t="s">
        <v>100</v>
      </c>
      <c r="D38" s="42"/>
      <c r="E38" s="59" t="s">
        <v>162</v>
      </c>
      <c r="F38" s="59" t="s">
        <v>163</v>
      </c>
      <c r="G38" s="36"/>
      <c r="H38" s="42" t="s">
        <v>100</v>
      </c>
      <c r="I38" s="82"/>
      <c r="J38" s="59" t="s">
        <v>162</v>
      </c>
      <c r="K38" s="59" t="s">
        <v>163</v>
      </c>
      <c r="L38" s="56"/>
      <c r="M38" s="42" t="s">
        <v>100</v>
      </c>
      <c r="N38" s="56"/>
      <c r="O38" s="155" t="s">
        <v>167</v>
      </c>
      <c r="P38" s="156"/>
      <c r="Q38" s="157"/>
      <c r="R38" s="36"/>
      <c r="S38" s="42" t="s">
        <v>100</v>
      </c>
      <c r="T38" s="59"/>
      <c r="U38" s="59"/>
      <c r="V38" s="36"/>
    </row>
    <row r="39" spans="1:22" ht="46" x14ac:dyDescent="0.3">
      <c r="A39" s="160"/>
      <c r="B39" s="55" t="s">
        <v>92</v>
      </c>
      <c r="C39" s="56"/>
      <c r="D39" s="42" t="s">
        <v>100</v>
      </c>
      <c r="E39" s="59" t="s">
        <v>162</v>
      </c>
      <c r="F39" s="59" t="s">
        <v>163</v>
      </c>
      <c r="G39" s="36"/>
      <c r="H39" s="36"/>
      <c r="I39" s="42" t="s">
        <v>100</v>
      </c>
      <c r="J39" s="59" t="s">
        <v>162</v>
      </c>
      <c r="K39" s="59" t="s">
        <v>163</v>
      </c>
      <c r="L39" s="56"/>
      <c r="M39" s="42"/>
      <c r="N39" s="42" t="s">
        <v>100</v>
      </c>
      <c r="O39" s="155" t="s">
        <v>169</v>
      </c>
      <c r="P39" s="156"/>
      <c r="Q39" s="157"/>
      <c r="R39" s="36"/>
      <c r="S39" s="42" t="s">
        <v>100</v>
      </c>
      <c r="T39" s="59"/>
      <c r="U39" s="59"/>
      <c r="V39" s="36"/>
    </row>
    <row r="40" spans="1:22" ht="23" x14ac:dyDescent="0.3">
      <c r="A40" s="66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70" t="s">
        <v>168</v>
      </c>
      <c r="P40" s="70"/>
      <c r="Q40" s="70"/>
      <c r="R40" s="39"/>
      <c r="S40" s="39"/>
      <c r="T40" s="70"/>
      <c r="U40" s="39"/>
      <c r="V40" s="39"/>
    </row>
    <row r="41" spans="1:22" ht="46" x14ac:dyDescent="0.3">
      <c r="A41" s="173" t="s">
        <v>26</v>
      </c>
      <c r="B41" s="67" t="s">
        <v>97</v>
      </c>
      <c r="C41" s="41" t="s">
        <v>100</v>
      </c>
      <c r="D41" s="36"/>
      <c r="E41" s="56" t="s">
        <v>172</v>
      </c>
      <c r="F41" s="59" t="s">
        <v>174</v>
      </c>
      <c r="G41" s="36"/>
      <c r="H41" s="41" t="s">
        <v>100</v>
      </c>
      <c r="I41" s="36"/>
      <c r="J41" s="59"/>
      <c r="K41" s="59"/>
      <c r="L41" s="36"/>
      <c r="M41" s="41" t="s">
        <v>100</v>
      </c>
      <c r="N41" s="36"/>
      <c r="O41" s="152"/>
      <c r="P41" s="153"/>
      <c r="Q41" s="154"/>
      <c r="R41" s="41" t="s">
        <v>100</v>
      </c>
      <c r="S41" s="36"/>
      <c r="T41" s="59"/>
      <c r="U41" s="59"/>
      <c r="V41" s="36"/>
    </row>
    <row r="42" spans="1:22" ht="63" customHeight="1" x14ac:dyDescent="0.3">
      <c r="A42" s="173"/>
      <c r="B42" s="67" t="s">
        <v>93</v>
      </c>
      <c r="C42" s="41" t="s">
        <v>100</v>
      </c>
      <c r="D42" s="36"/>
      <c r="E42" s="56" t="s">
        <v>173</v>
      </c>
      <c r="F42" s="59" t="s">
        <v>175</v>
      </c>
      <c r="G42" s="36"/>
      <c r="H42" s="41" t="s">
        <v>100</v>
      </c>
      <c r="I42" s="41"/>
      <c r="J42" s="59"/>
      <c r="K42" s="59"/>
      <c r="L42" s="36"/>
      <c r="M42" s="41" t="s">
        <v>100</v>
      </c>
      <c r="N42" s="36"/>
      <c r="O42" s="152"/>
      <c r="P42" s="153"/>
      <c r="Q42" s="154"/>
      <c r="R42" s="41" t="s">
        <v>100</v>
      </c>
      <c r="S42" s="36"/>
      <c r="T42" s="59"/>
      <c r="U42" s="59"/>
      <c r="V42" s="36"/>
    </row>
    <row r="43" spans="1:22" ht="23" x14ac:dyDescent="0.3">
      <c r="A43" s="173"/>
      <c r="B43" s="67" t="s">
        <v>94</v>
      </c>
      <c r="C43" s="41" t="s">
        <v>100</v>
      </c>
      <c r="D43" s="36"/>
      <c r="E43" s="56"/>
      <c r="F43" s="59" t="s">
        <v>176</v>
      </c>
      <c r="G43" s="36"/>
      <c r="H43" s="41" t="s">
        <v>100</v>
      </c>
      <c r="I43" s="36"/>
      <c r="J43" s="59"/>
      <c r="K43" s="59"/>
      <c r="L43" s="36"/>
      <c r="M43" s="41" t="s">
        <v>100</v>
      </c>
      <c r="N43" s="36"/>
      <c r="O43" s="152"/>
      <c r="P43" s="153"/>
      <c r="Q43" s="154"/>
      <c r="R43" s="41" t="s">
        <v>100</v>
      </c>
      <c r="S43" s="36"/>
      <c r="T43" s="59"/>
      <c r="U43" s="59"/>
      <c r="V43" s="36"/>
    </row>
    <row r="44" spans="1:22" ht="23" x14ac:dyDescent="0.3">
      <c r="A44" s="173"/>
      <c r="B44" s="67" t="s">
        <v>170</v>
      </c>
      <c r="C44" s="41" t="s">
        <v>100</v>
      </c>
      <c r="D44" s="36"/>
      <c r="E44" s="56"/>
      <c r="F44" s="59" t="s">
        <v>177</v>
      </c>
      <c r="G44" s="36"/>
      <c r="H44" s="41" t="s">
        <v>100</v>
      </c>
      <c r="I44" s="36"/>
      <c r="J44" s="59"/>
      <c r="K44" s="59"/>
      <c r="L44" s="36"/>
      <c r="M44" s="41" t="s">
        <v>100</v>
      </c>
      <c r="N44" s="36"/>
      <c r="O44" s="79"/>
      <c r="P44" s="80"/>
      <c r="Q44" s="63"/>
      <c r="R44" s="41" t="s">
        <v>100</v>
      </c>
      <c r="S44" s="36"/>
      <c r="T44" s="59"/>
      <c r="U44" s="59"/>
      <c r="V44" s="36"/>
    </row>
    <row r="45" spans="1:22" ht="23" x14ac:dyDescent="0.3">
      <c r="A45" s="173"/>
      <c r="B45" s="67" t="s">
        <v>171</v>
      </c>
      <c r="C45" s="41" t="s">
        <v>100</v>
      </c>
      <c r="D45" s="36"/>
      <c r="E45" s="56"/>
      <c r="F45" s="59"/>
      <c r="G45" s="36"/>
      <c r="H45" s="41" t="s">
        <v>100</v>
      </c>
      <c r="I45" s="36"/>
      <c r="J45" s="59"/>
      <c r="K45" s="59"/>
      <c r="L45" s="36"/>
      <c r="M45" s="41" t="s">
        <v>100</v>
      </c>
      <c r="N45" s="36"/>
      <c r="O45" s="79"/>
      <c r="P45" s="80"/>
      <c r="Q45" s="63"/>
      <c r="R45" s="41" t="s">
        <v>100</v>
      </c>
      <c r="S45" s="36"/>
      <c r="T45" s="59"/>
      <c r="U45" s="59"/>
      <c r="V45" s="36"/>
    </row>
    <row r="46" spans="1:22" ht="23" x14ac:dyDescent="0.3">
      <c r="A46" s="173"/>
      <c r="B46" s="37" t="s">
        <v>199</v>
      </c>
      <c r="C46" s="41" t="s">
        <v>100</v>
      </c>
      <c r="D46" s="36"/>
      <c r="E46" s="56"/>
      <c r="F46" s="59"/>
      <c r="G46" s="36"/>
      <c r="H46" s="41" t="s">
        <v>100</v>
      </c>
      <c r="I46" s="36"/>
      <c r="J46" s="59"/>
      <c r="K46" s="59"/>
      <c r="L46" s="36"/>
      <c r="M46" s="41" t="s">
        <v>100</v>
      </c>
      <c r="N46" s="36"/>
      <c r="O46" s="152"/>
      <c r="P46" s="153"/>
      <c r="Q46" s="154"/>
      <c r="R46" s="41" t="s">
        <v>100</v>
      </c>
      <c r="S46" s="36"/>
      <c r="T46" s="59"/>
      <c r="U46" s="59"/>
      <c r="V46" s="36"/>
    </row>
    <row r="47" spans="1:22" ht="23" x14ac:dyDescent="0.3">
      <c r="A47" s="173"/>
      <c r="B47" s="67" t="s">
        <v>683</v>
      </c>
      <c r="C47" s="41" t="s">
        <v>100</v>
      </c>
      <c r="D47" s="36"/>
      <c r="E47" s="56"/>
      <c r="F47" s="59"/>
      <c r="G47" s="36"/>
      <c r="H47" s="41" t="s">
        <v>100</v>
      </c>
      <c r="I47" s="41"/>
      <c r="J47" s="59"/>
      <c r="K47" s="59"/>
      <c r="L47" s="36"/>
      <c r="M47" s="41" t="s">
        <v>100</v>
      </c>
      <c r="N47" s="36"/>
      <c r="O47" s="152"/>
      <c r="P47" s="153"/>
      <c r="Q47" s="154"/>
      <c r="R47" s="41" t="s">
        <v>100</v>
      </c>
      <c r="S47" s="36"/>
      <c r="T47" s="59"/>
      <c r="U47" s="59"/>
      <c r="V47" s="36"/>
    </row>
  </sheetData>
  <mergeCells count="46">
    <mergeCell ref="O22:Q22"/>
    <mergeCell ref="O38:Q38"/>
    <mergeCell ref="O37:Q37"/>
    <mergeCell ref="O29:Q29"/>
    <mergeCell ref="O30:Q30"/>
    <mergeCell ref="O32:Q32"/>
    <mergeCell ref="O33:Q33"/>
    <mergeCell ref="O36:Q36"/>
    <mergeCell ref="A3:B3"/>
    <mergeCell ref="A41:A47"/>
    <mergeCell ref="C4:G4"/>
    <mergeCell ref="H4:L4"/>
    <mergeCell ref="M4:Q4"/>
    <mergeCell ref="A35:A39"/>
    <mergeCell ref="O16:Q16"/>
    <mergeCell ref="O18:Q18"/>
    <mergeCell ref="O19:Q19"/>
    <mergeCell ref="O20:Q20"/>
    <mergeCell ref="O21:Q21"/>
    <mergeCell ref="O24:Q24"/>
    <mergeCell ref="O25:Q25"/>
    <mergeCell ref="O26:Q26"/>
    <mergeCell ref="O27:Q27"/>
    <mergeCell ref="O35:Q35"/>
    <mergeCell ref="R4:V4"/>
    <mergeCell ref="A6:A11"/>
    <mergeCell ref="A24:A27"/>
    <mergeCell ref="A29:A33"/>
    <mergeCell ref="O5:Q5"/>
    <mergeCell ref="O6:Q6"/>
    <mergeCell ref="O7:Q7"/>
    <mergeCell ref="O8:Q8"/>
    <mergeCell ref="O9:Q9"/>
    <mergeCell ref="O10:Q10"/>
    <mergeCell ref="O11:Q11"/>
    <mergeCell ref="O13:Q13"/>
    <mergeCell ref="O14:Q14"/>
    <mergeCell ref="O15:Q15"/>
    <mergeCell ref="A13:A22"/>
    <mergeCell ref="O17:Q17"/>
    <mergeCell ref="O46:Q46"/>
    <mergeCell ref="O47:Q47"/>
    <mergeCell ref="O39:Q39"/>
    <mergeCell ref="O41:Q41"/>
    <mergeCell ref="O42:Q42"/>
    <mergeCell ref="O43:Q43"/>
  </mergeCells>
  <phoneticPr fontId="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64"/>
  <sheetViews>
    <sheetView zoomScale="90" zoomScaleNormal="90" workbookViewId="0">
      <selection activeCell="C54" sqref="C54"/>
    </sheetView>
  </sheetViews>
  <sheetFormatPr baseColWidth="10" defaultColWidth="8.83203125" defaultRowHeight="14" x14ac:dyDescent="0.15"/>
  <cols>
    <col min="1" max="1" width="11.33203125" customWidth="1"/>
    <col min="2" max="2" width="43.6640625" bestFit="1" customWidth="1"/>
    <col min="3" max="3" width="39.83203125" bestFit="1" customWidth="1"/>
    <col min="4" max="4" width="29.83203125" customWidth="1"/>
    <col min="5" max="5" width="38.83203125" bestFit="1" customWidth="1"/>
  </cols>
  <sheetData>
    <row r="1" spans="1:5" ht="16.5" customHeight="1" x14ac:dyDescent="0.15">
      <c r="A1" s="4" t="s">
        <v>9</v>
      </c>
      <c r="B1" s="4" t="s">
        <v>178</v>
      </c>
    </row>
    <row r="2" spans="1:5" ht="15" x14ac:dyDescent="0.15">
      <c r="A2" s="4" t="s">
        <v>10</v>
      </c>
      <c r="B2" s="53">
        <v>2566</v>
      </c>
    </row>
    <row r="3" spans="1:5" ht="25" customHeight="1" x14ac:dyDescent="0.15">
      <c r="A3" s="5"/>
      <c r="B3" s="6" t="s">
        <v>36</v>
      </c>
      <c r="C3" s="8" t="s">
        <v>39</v>
      </c>
      <c r="D3" s="9" t="s">
        <v>38</v>
      </c>
      <c r="E3" s="7" t="s">
        <v>37</v>
      </c>
    </row>
    <row r="4" spans="1:5" ht="31" customHeight="1" x14ac:dyDescent="0.15">
      <c r="A4" s="10" t="s">
        <v>40</v>
      </c>
      <c r="B4" s="73" t="s">
        <v>41</v>
      </c>
      <c r="C4" s="74" t="s">
        <v>42</v>
      </c>
      <c r="D4" s="75" t="s">
        <v>43</v>
      </c>
      <c r="E4" s="76" t="s">
        <v>44</v>
      </c>
    </row>
    <row r="5" spans="1:5" ht="15" x14ac:dyDescent="0.15">
      <c r="A5" s="11">
        <v>1</v>
      </c>
      <c r="B5" s="72" t="s">
        <v>25</v>
      </c>
      <c r="C5" s="72" t="s">
        <v>23</v>
      </c>
      <c r="D5" s="44" t="s">
        <v>24</v>
      </c>
      <c r="E5" s="72" t="s">
        <v>26</v>
      </c>
    </row>
    <row r="6" spans="1:5" x14ac:dyDescent="0.15">
      <c r="A6" s="11">
        <v>2</v>
      </c>
      <c r="B6" s="72" t="s">
        <v>20</v>
      </c>
      <c r="C6" s="72" t="s">
        <v>21</v>
      </c>
      <c r="D6" s="44"/>
      <c r="E6" s="72"/>
    </row>
    <row r="7" spans="1:5" x14ac:dyDescent="0.15">
      <c r="A7" s="11">
        <v>3</v>
      </c>
      <c r="B7" s="72"/>
      <c r="C7" s="72"/>
      <c r="D7" s="72"/>
      <c r="E7" s="72"/>
    </row>
    <row r="8" spans="1:5" x14ac:dyDescent="0.15">
      <c r="A8" s="11">
        <v>4</v>
      </c>
      <c r="B8" s="72"/>
      <c r="C8" s="72"/>
      <c r="D8" s="72"/>
      <c r="E8" s="44"/>
    </row>
    <row r="9" spans="1:5" x14ac:dyDescent="0.15">
      <c r="A9" s="11">
        <v>5</v>
      </c>
      <c r="B9" s="72"/>
      <c r="C9" s="72"/>
      <c r="D9" s="72"/>
      <c r="E9" s="72"/>
    </row>
    <row r="10" spans="1:5" ht="28.5" customHeight="1" x14ac:dyDescent="0.15"/>
    <row r="11" spans="1:5" ht="25" customHeight="1" x14ac:dyDescent="0.15">
      <c r="A11" s="77"/>
      <c r="B11" s="186" t="s">
        <v>121</v>
      </c>
      <c r="C11" s="187"/>
      <c r="D11" s="187"/>
      <c r="E11" s="187"/>
    </row>
    <row r="12" spans="1:5" ht="31" customHeight="1" x14ac:dyDescent="0.15">
      <c r="A12" s="5"/>
      <c r="B12" s="6" t="s">
        <v>36</v>
      </c>
      <c r="C12" s="8" t="s">
        <v>39</v>
      </c>
      <c r="D12" s="9" t="s">
        <v>38</v>
      </c>
      <c r="E12" s="7" t="s">
        <v>37</v>
      </c>
    </row>
    <row r="13" spans="1:5" ht="45" x14ac:dyDescent="0.15">
      <c r="A13" s="10" t="s">
        <v>40</v>
      </c>
      <c r="B13" s="73" t="s">
        <v>41</v>
      </c>
      <c r="C13" s="74" t="s">
        <v>42</v>
      </c>
      <c r="D13" s="75" t="s">
        <v>43</v>
      </c>
      <c r="E13" s="76" t="s">
        <v>44</v>
      </c>
    </row>
    <row r="14" spans="1:5" x14ac:dyDescent="0.15">
      <c r="A14" s="11">
        <v>1</v>
      </c>
      <c r="B14" s="72" t="s">
        <v>180</v>
      </c>
      <c r="C14" s="72"/>
      <c r="D14" s="44"/>
      <c r="E14" s="72" t="s">
        <v>124</v>
      </c>
    </row>
    <row r="15" spans="1:5" x14ac:dyDescent="0.15">
      <c r="A15" s="11">
        <v>2</v>
      </c>
      <c r="B15" s="72" t="s">
        <v>181</v>
      </c>
      <c r="C15" s="72"/>
      <c r="D15" s="44"/>
      <c r="E15" s="72" t="s">
        <v>182</v>
      </c>
    </row>
    <row r="16" spans="1:5" x14ac:dyDescent="0.15">
      <c r="A16" s="11">
        <v>3</v>
      </c>
      <c r="B16" s="72" t="s">
        <v>123</v>
      </c>
      <c r="C16" s="72"/>
      <c r="D16" s="72"/>
      <c r="E16" s="72"/>
    </row>
    <row r="17" spans="1:5" x14ac:dyDescent="0.15">
      <c r="A17" s="11">
        <v>4</v>
      </c>
      <c r="B17" s="72"/>
      <c r="C17" s="72"/>
      <c r="D17" s="72"/>
      <c r="E17" s="44"/>
    </row>
    <row r="18" spans="1:5" x14ac:dyDescent="0.15">
      <c r="A18" s="11">
        <v>5</v>
      </c>
      <c r="B18" s="72"/>
      <c r="C18" s="72"/>
      <c r="D18" s="72"/>
      <c r="E18" s="72"/>
    </row>
    <row r="20" spans="1:5" s="77" customFormat="1" ht="25" customHeight="1" x14ac:dyDescent="0.15">
      <c r="B20" s="186" t="s">
        <v>114</v>
      </c>
      <c r="C20" s="187"/>
      <c r="D20" s="187"/>
      <c r="E20" s="187"/>
    </row>
    <row r="21" spans="1:5" x14ac:dyDescent="0.15">
      <c r="A21" s="5"/>
      <c r="B21" s="6" t="s">
        <v>36</v>
      </c>
      <c r="C21" s="8" t="s">
        <v>39</v>
      </c>
      <c r="D21" s="9" t="s">
        <v>38</v>
      </c>
      <c r="E21" s="7" t="s">
        <v>37</v>
      </c>
    </row>
    <row r="22" spans="1:5" ht="45" x14ac:dyDescent="0.15">
      <c r="A22" s="10" t="s">
        <v>40</v>
      </c>
      <c r="B22" s="73" t="s">
        <v>41</v>
      </c>
      <c r="C22" s="74" t="s">
        <v>42</v>
      </c>
      <c r="D22" s="75" t="s">
        <v>43</v>
      </c>
      <c r="E22" s="76" t="s">
        <v>44</v>
      </c>
    </row>
    <row r="23" spans="1:5" ht="15" x14ac:dyDescent="0.15">
      <c r="A23" s="11">
        <v>1</v>
      </c>
      <c r="B23" s="72" t="s">
        <v>133</v>
      </c>
      <c r="C23" s="72" t="s">
        <v>183</v>
      </c>
      <c r="D23" s="44" t="s">
        <v>185</v>
      </c>
      <c r="E23" s="72" t="s">
        <v>186</v>
      </c>
    </row>
    <row r="24" spans="1:5" ht="15" x14ac:dyDescent="0.15">
      <c r="A24" s="11">
        <v>2</v>
      </c>
      <c r="B24" s="72" t="s">
        <v>134</v>
      </c>
      <c r="C24" s="72" t="s">
        <v>184</v>
      </c>
      <c r="D24" s="44" t="s">
        <v>87</v>
      </c>
      <c r="E24" s="72" t="s">
        <v>131</v>
      </c>
    </row>
    <row r="25" spans="1:5" x14ac:dyDescent="0.15">
      <c r="A25" s="11">
        <v>3</v>
      </c>
      <c r="B25" s="72" t="s">
        <v>132</v>
      </c>
      <c r="C25" s="72"/>
      <c r="D25" s="72"/>
      <c r="E25" s="12"/>
    </row>
    <row r="26" spans="1:5" x14ac:dyDescent="0.15">
      <c r="A26" s="11">
        <v>4</v>
      </c>
      <c r="B26" s="72"/>
      <c r="C26" s="12"/>
      <c r="D26" s="72"/>
      <c r="E26" s="44"/>
    </row>
    <row r="27" spans="1:5" x14ac:dyDescent="0.15">
      <c r="A27" s="11">
        <v>5</v>
      </c>
      <c r="B27" s="72"/>
      <c r="C27" s="12"/>
      <c r="D27" s="72"/>
      <c r="E27" s="72"/>
    </row>
    <row r="29" spans="1:5" ht="25" customHeight="1" x14ac:dyDescent="0.15">
      <c r="B29" s="186" t="s">
        <v>115</v>
      </c>
      <c r="C29" s="187"/>
      <c r="D29" s="187"/>
      <c r="E29" s="187"/>
    </row>
    <row r="30" spans="1:5" x14ac:dyDescent="0.15">
      <c r="A30" s="5"/>
      <c r="B30" s="6" t="s">
        <v>36</v>
      </c>
      <c r="C30" s="8" t="s">
        <v>39</v>
      </c>
      <c r="D30" s="9" t="s">
        <v>38</v>
      </c>
      <c r="E30" s="7" t="s">
        <v>37</v>
      </c>
    </row>
    <row r="31" spans="1:5" ht="45" x14ac:dyDescent="0.15">
      <c r="A31" s="10" t="s">
        <v>40</v>
      </c>
      <c r="B31" s="73" t="s">
        <v>41</v>
      </c>
      <c r="C31" s="74" t="s">
        <v>42</v>
      </c>
      <c r="D31" s="75" t="s">
        <v>43</v>
      </c>
      <c r="E31" s="76" t="s">
        <v>44</v>
      </c>
    </row>
    <row r="32" spans="1:5" x14ac:dyDescent="0.15">
      <c r="A32" s="11">
        <v>1</v>
      </c>
      <c r="B32" s="72" t="s">
        <v>187</v>
      </c>
      <c r="C32" s="72" t="s">
        <v>119</v>
      </c>
      <c r="D32" s="44"/>
      <c r="E32" s="72"/>
    </row>
    <row r="33" spans="1:5" x14ac:dyDescent="0.15">
      <c r="A33" s="11">
        <v>2</v>
      </c>
      <c r="B33" s="72" t="s">
        <v>188</v>
      </c>
      <c r="C33" s="72"/>
      <c r="D33" s="44"/>
      <c r="E33" s="72"/>
    </row>
    <row r="34" spans="1:5" x14ac:dyDescent="0.15">
      <c r="A34" s="11">
        <v>3</v>
      </c>
      <c r="B34" s="72" t="s">
        <v>189</v>
      </c>
      <c r="C34" s="72"/>
      <c r="D34" s="72"/>
      <c r="E34" s="72"/>
    </row>
    <row r="35" spans="1:5" x14ac:dyDescent="0.15">
      <c r="A35" s="11">
        <v>4</v>
      </c>
      <c r="B35" s="72"/>
      <c r="C35" s="72"/>
      <c r="D35" s="72"/>
      <c r="E35" s="44"/>
    </row>
    <row r="36" spans="1:5" x14ac:dyDescent="0.15">
      <c r="A36" s="11">
        <v>5</v>
      </c>
      <c r="B36" s="72"/>
      <c r="C36" s="72"/>
      <c r="D36" s="72"/>
      <c r="E36" s="72"/>
    </row>
    <row r="38" spans="1:5" x14ac:dyDescent="0.15">
      <c r="B38" s="186" t="s">
        <v>116</v>
      </c>
      <c r="C38" s="187"/>
      <c r="D38" s="187"/>
      <c r="E38" s="187"/>
    </row>
    <row r="39" spans="1:5" x14ac:dyDescent="0.15">
      <c r="A39" s="5"/>
      <c r="B39" s="6" t="s">
        <v>36</v>
      </c>
      <c r="C39" s="8" t="s">
        <v>39</v>
      </c>
      <c r="D39" s="9" t="s">
        <v>38</v>
      </c>
      <c r="E39" s="7" t="s">
        <v>37</v>
      </c>
    </row>
    <row r="40" spans="1:5" ht="45" x14ac:dyDescent="0.15">
      <c r="A40" s="10" t="s">
        <v>40</v>
      </c>
      <c r="B40" s="73" t="s">
        <v>41</v>
      </c>
      <c r="C40" s="74" t="s">
        <v>42</v>
      </c>
      <c r="D40" s="75" t="s">
        <v>43</v>
      </c>
      <c r="E40" s="76" t="s">
        <v>44</v>
      </c>
    </row>
    <row r="41" spans="1:5" ht="30" x14ac:dyDescent="0.15">
      <c r="A41" s="10">
        <v>1</v>
      </c>
      <c r="B41" s="44" t="s">
        <v>191</v>
      </c>
      <c r="C41" s="44" t="s">
        <v>203</v>
      </c>
      <c r="D41" s="44" t="s">
        <v>193</v>
      </c>
      <c r="E41" s="44" t="s">
        <v>192</v>
      </c>
    </row>
    <row r="42" spans="1:5" ht="30" x14ac:dyDescent="0.15">
      <c r="A42" s="10">
        <v>2</v>
      </c>
      <c r="B42" s="72"/>
      <c r="C42" s="44" t="s">
        <v>190</v>
      </c>
      <c r="D42" s="44"/>
      <c r="E42" s="72"/>
    </row>
    <row r="43" spans="1:5" x14ac:dyDescent="0.15">
      <c r="A43" s="10">
        <v>3</v>
      </c>
      <c r="B43" s="72"/>
      <c r="C43" s="72"/>
      <c r="D43" s="72"/>
      <c r="E43" s="72"/>
    </row>
    <row r="44" spans="1:5" x14ac:dyDescent="0.15">
      <c r="A44" s="10">
        <v>4</v>
      </c>
      <c r="B44" s="72"/>
      <c r="C44" s="72"/>
      <c r="D44" s="72"/>
      <c r="E44" s="12"/>
    </row>
    <row r="45" spans="1:5" x14ac:dyDescent="0.15">
      <c r="A45" s="10">
        <v>5</v>
      </c>
      <c r="B45" s="72"/>
      <c r="C45" s="72"/>
      <c r="D45" s="72"/>
      <c r="E45" s="72"/>
    </row>
    <row r="47" spans="1:5" x14ac:dyDescent="0.15">
      <c r="B47" s="186" t="s">
        <v>117</v>
      </c>
      <c r="C47" s="187"/>
      <c r="D47" s="187"/>
      <c r="E47" s="187"/>
    </row>
    <row r="48" spans="1:5" x14ac:dyDescent="0.15">
      <c r="A48" s="5"/>
      <c r="B48" s="6" t="s">
        <v>36</v>
      </c>
      <c r="C48" s="8" t="s">
        <v>39</v>
      </c>
      <c r="D48" s="9" t="s">
        <v>38</v>
      </c>
      <c r="E48" s="7" t="s">
        <v>37</v>
      </c>
    </row>
    <row r="49" spans="1:5" ht="45" x14ac:dyDescent="0.15">
      <c r="A49" s="10" t="s">
        <v>40</v>
      </c>
      <c r="B49" s="73" t="s">
        <v>41</v>
      </c>
      <c r="C49" s="74" t="s">
        <v>42</v>
      </c>
      <c r="D49" s="75" t="s">
        <v>43</v>
      </c>
      <c r="E49" s="76" t="s">
        <v>44</v>
      </c>
    </row>
    <row r="50" spans="1:5" ht="30" x14ac:dyDescent="0.15">
      <c r="A50" s="11">
        <v>1</v>
      </c>
      <c r="B50" s="72" t="s">
        <v>194</v>
      </c>
      <c r="C50" s="44" t="s">
        <v>161</v>
      </c>
      <c r="D50" s="44" t="s">
        <v>197</v>
      </c>
      <c r="E50" s="72" t="s">
        <v>196</v>
      </c>
    </row>
    <row r="51" spans="1:5" x14ac:dyDescent="0.15">
      <c r="A51" s="11">
        <v>2</v>
      </c>
      <c r="B51" s="72" t="s">
        <v>195</v>
      </c>
      <c r="C51" s="72"/>
      <c r="E51" s="72"/>
    </row>
    <row r="52" spans="1:5" x14ac:dyDescent="0.15">
      <c r="A52" s="11">
        <v>3</v>
      </c>
      <c r="B52" s="72"/>
      <c r="C52" s="72"/>
      <c r="D52" s="72"/>
      <c r="E52" s="72"/>
    </row>
    <row r="53" spans="1:5" x14ac:dyDescent="0.15">
      <c r="A53" s="11">
        <v>4</v>
      </c>
      <c r="B53" s="72"/>
      <c r="C53" s="72"/>
      <c r="D53" s="72"/>
      <c r="E53" s="44"/>
    </row>
    <row r="54" spans="1:5" x14ac:dyDescent="0.15">
      <c r="A54" s="11">
        <v>5</v>
      </c>
      <c r="B54" s="72"/>
      <c r="C54" s="72"/>
      <c r="D54" s="72"/>
      <c r="E54" s="72"/>
    </row>
    <row r="56" spans="1:5" x14ac:dyDescent="0.15">
      <c r="B56" s="186" t="s">
        <v>120</v>
      </c>
      <c r="C56" s="187"/>
      <c r="D56" s="187"/>
      <c r="E56" s="187"/>
    </row>
    <row r="57" spans="1:5" x14ac:dyDescent="0.15">
      <c r="A57" s="5"/>
      <c r="B57" s="6" t="s">
        <v>36</v>
      </c>
      <c r="C57" s="8" t="s">
        <v>39</v>
      </c>
      <c r="D57" s="9" t="s">
        <v>38</v>
      </c>
      <c r="E57" s="7" t="s">
        <v>37</v>
      </c>
    </row>
    <row r="58" spans="1:5" ht="45" x14ac:dyDescent="0.15">
      <c r="A58" s="10" t="s">
        <v>40</v>
      </c>
      <c r="B58" s="73" t="s">
        <v>41</v>
      </c>
      <c r="C58" s="74" t="s">
        <v>42</v>
      </c>
      <c r="D58" s="75" t="s">
        <v>43</v>
      </c>
      <c r="E58" s="76" t="s">
        <v>44</v>
      </c>
    </row>
    <row r="59" spans="1:5" ht="30" x14ac:dyDescent="0.15">
      <c r="A59" s="11">
        <v>1</v>
      </c>
      <c r="B59" s="72" t="s">
        <v>97</v>
      </c>
      <c r="C59" s="44"/>
      <c r="D59" s="44" t="s">
        <v>202</v>
      </c>
      <c r="E59" s="72"/>
    </row>
    <row r="60" spans="1:5" x14ac:dyDescent="0.15">
      <c r="A60" s="11">
        <v>2</v>
      </c>
      <c r="B60" s="72" t="s">
        <v>198</v>
      </c>
      <c r="C60" s="72"/>
      <c r="D60" s="44"/>
      <c r="E60" s="72"/>
    </row>
    <row r="61" spans="1:5" x14ac:dyDescent="0.15">
      <c r="A61" s="11">
        <v>3</v>
      </c>
      <c r="B61" s="72" t="s">
        <v>199</v>
      </c>
      <c r="C61" s="72"/>
      <c r="D61" s="72"/>
      <c r="E61" s="72"/>
    </row>
    <row r="62" spans="1:5" x14ac:dyDescent="0.15">
      <c r="A62" s="11">
        <v>4</v>
      </c>
      <c r="B62" s="72" t="s">
        <v>200</v>
      </c>
      <c r="C62" s="72"/>
      <c r="D62" s="72"/>
      <c r="E62" s="44"/>
    </row>
    <row r="63" spans="1:5" x14ac:dyDescent="0.15">
      <c r="A63" s="11">
        <v>5</v>
      </c>
      <c r="B63" s="72" t="s">
        <v>201</v>
      </c>
      <c r="C63" s="72"/>
      <c r="D63" s="72"/>
      <c r="E63" s="72"/>
    </row>
    <row r="64" spans="1:5" x14ac:dyDescent="0.15">
      <c r="A64" s="11">
        <v>6</v>
      </c>
      <c r="B64" s="72" t="s">
        <v>170</v>
      </c>
      <c r="C64" s="72"/>
      <c r="D64" s="72"/>
      <c r="E64" s="72"/>
    </row>
  </sheetData>
  <mergeCells count="6">
    <mergeCell ref="B56:E56"/>
    <mergeCell ref="B11:E11"/>
    <mergeCell ref="B20:E20"/>
    <mergeCell ref="B29:E29"/>
    <mergeCell ref="B38:E38"/>
    <mergeCell ref="B47:E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A0A4-A6C6-4412-9EC4-8D17AA0D8166}">
  <dimension ref="A1:Y111"/>
  <sheetViews>
    <sheetView topLeftCell="A62" zoomScale="107" zoomScaleNormal="80" workbookViewId="0">
      <selection activeCell="C73" sqref="C73:H73"/>
    </sheetView>
  </sheetViews>
  <sheetFormatPr baseColWidth="10" defaultColWidth="8.83203125" defaultRowHeight="14" x14ac:dyDescent="0.15"/>
  <cols>
    <col min="1" max="1" width="34.6640625" customWidth="1"/>
    <col min="2" max="2" width="12.6640625" customWidth="1"/>
    <col min="3" max="3" width="8.6640625" customWidth="1"/>
    <col min="7" max="7" width="8.6640625" customWidth="1"/>
    <col min="8" max="8" width="17.1640625" customWidth="1"/>
    <col min="10" max="10" width="11.6640625" customWidth="1"/>
    <col min="11" max="17" width="10.6640625" customWidth="1"/>
  </cols>
  <sheetData>
    <row r="1" spans="1:17" ht="15" x14ac:dyDescent="0.15">
      <c r="A1" s="4" t="s">
        <v>9</v>
      </c>
      <c r="B1" s="4" t="s">
        <v>178</v>
      </c>
    </row>
    <row r="2" spans="1:17" ht="15" x14ac:dyDescent="0.15">
      <c r="A2" s="4" t="s">
        <v>10</v>
      </c>
      <c r="B2" s="53">
        <v>2566</v>
      </c>
    </row>
    <row r="4" spans="1:17" ht="16" customHeight="1" x14ac:dyDescent="0.15">
      <c r="A4" s="16" t="s">
        <v>113</v>
      </c>
      <c r="B4" s="195"/>
      <c r="C4" s="196"/>
      <c r="D4" s="196"/>
      <c r="E4" s="196"/>
      <c r="F4" s="196"/>
      <c r="G4" s="196"/>
      <c r="H4" s="197"/>
    </row>
    <row r="5" spans="1:17" ht="60" x14ac:dyDescent="0.15">
      <c r="A5" s="51" t="s">
        <v>254</v>
      </c>
      <c r="B5" s="198" t="s">
        <v>45</v>
      </c>
      <c r="C5" s="199"/>
      <c r="D5" s="199"/>
      <c r="E5" s="199"/>
      <c r="F5" s="199"/>
      <c r="G5" s="199"/>
      <c r="H5" s="200"/>
      <c r="J5" s="12"/>
      <c r="K5" s="14" t="s">
        <v>78</v>
      </c>
      <c r="L5" s="14" t="s">
        <v>79</v>
      </c>
      <c r="M5" s="14" t="s">
        <v>80</v>
      </c>
      <c r="N5" s="14" t="s">
        <v>81</v>
      </c>
      <c r="O5" s="14" t="s">
        <v>59</v>
      </c>
      <c r="P5" s="14" t="s">
        <v>82</v>
      </c>
      <c r="Q5" s="29" t="s">
        <v>83</v>
      </c>
    </row>
    <row r="6" spans="1:17" x14ac:dyDescent="0.15">
      <c r="A6" s="190" t="s">
        <v>255</v>
      </c>
      <c r="B6" s="206" t="s">
        <v>251</v>
      </c>
      <c r="C6" s="207"/>
      <c r="D6" s="207"/>
      <c r="E6" s="207"/>
      <c r="F6" s="207"/>
      <c r="G6" s="207"/>
      <c r="H6" s="208"/>
      <c r="J6" s="214" t="str">
        <f>B6</f>
        <v>ความเสี่ยง : การลดลงของปริมาณน้ำที่ใช้การได้/น้ำต้นทุน</v>
      </c>
      <c r="K6" s="214"/>
      <c r="L6" s="214"/>
      <c r="M6" s="214"/>
      <c r="N6" s="214"/>
      <c r="O6" s="214"/>
      <c r="P6" s="214"/>
      <c r="Q6" s="214"/>
    </row>
    <row r="7" spans="1:17" ht="30" customHeight="1" x14ac:dyDescent="0.15">
      <c r="A7" s="191"/>
      <c r="B7" s="52" t="s">
        <v>103</v>
      </c>
      <c r="C7" s="209" t="s">
        <v>204</v>
      </c>
      <c r="D7" s="210"/>
      <c r="E7" s="210"/>
      <c r="F7" s="210"/>
      <c r="G7" s="210"/>
      <c r="H7" s="211"/>
      <c r="J7" s="28" t="s">
        <v>50</v>
      </c>
      <c r="K7" s="78">
        <f>'8.ค่าน้ำหนักรายโครงการ '!C5</f>
        <v>19</v>
      </c>
      <c r="L7" s="78">
        <f>'8.ค่าน้ำหนักรายโครงการ '!D5</f>
        <v>11</v>
      </c>
      <c r="M7" s="78">
        <f>'8.ค่าน้ำหนักรายโครงการ '!E5</f>
        <v>10</v>
      </c>
      <c r="N7" s="78">
        <f>'8.ค่าน้ำหนักรายโครงการ '!F5</f>
        <v>19</v>
      </c>
      <c r="O7" s="78">
        <f>'8.ค่าน้ำหนักรายโครงการ '!G5</f>
        <v>12.5</v>
      </c>
      <c r="P7" s="78">
        <f>'8.ค่าน้ำหนักรายโครงการ '!H5</f>
        <v>5</v>
      </c>
      <c r="Q7" s="78">
        <f t="shared" ref="Q7:Q14" si="0">SUM(K7:P7)</f>
        <v>76.5</v>
      </c>
    </row>
    <row r="8" spans="1:17" ht="16" customHeight="1" x14ac:dyDescent="0.15">
      <c r="A8" s="191"/>
      <c r="B8" s="52" t="s">
        <v>104</v>
      </c>
      <c r="C8" s="209" t="s">
        <v>205</v>
      </c>
      <c r="D8" s="210"/>
      <c r="E8" s="210"/>
      <c r="F8" s="210"/>
      <c r="G8" s="210"/>
      <c r="H8" s="211"/>
      <c r="J8" s="136" t="s">
        <v>51</v>
      </c>
      <c r="K8" s="137">
        <f>'8.ค่าน้ำหนักรายโครงการ '!C6</f>
        <v>20</v>
      </c>
      <c r="L8" s="137">
        <f>'8.ค่าน้ำหนักรายโครงการ '!D6</f>
        <v>12</v>
      </c>
      <c r="M8" s="137">
        <f>'8.ค่าน้ำหนักรายโครงการ '!E6</f>
        <v>11</v>
      </c>
      <c r="N8" s="137">
        <f>'8.ค่าน้ำหนักรายโครงการ '!F6</f>
        <v>20</v>
      </c>
      <c r="O8" s="137">
        <f>'8.ค่าน้ำหนักรายโครงการ '!G6</f>
        <v>12.5</v>
      </c>
      <c r="P8" s="137">
        <f>'8.ค่าน้ำหนักรายโครงการ '!H6</f>
        <v>5.5</v>
      </c>
      <c r="Q8" s="137">
        <f t="shared" si="0"/>
        <v>81</v>
      </c>
    </row>
    <row r="9" spans="1:17" ht="16" customHeight="1" x14ac:dyDescent="0.15">
      <c r="A9" s="191"/>
      <c r="B9" s="92" t="s">
        <v>105</v>
      </c>
      <c r="C9" s="209" t="s">
        <v>206</v>
      </c>
      <c r="D9" s="210"/>
      <c r="E9" s="210"/>
      <c r="F9" s="210"/>
      <c r="G9" s="210"/>
      <c r="H9" s="211"/>
      <c r="J9" s="136" t="s">
        <v>52</v>
      </c>
      <c r="K9" s="137">
        <f>'8.ค่าน้ำหนักรายโครงการ '!C7</f>
        <v>22.5</v>
      </c>
      <c r="L9" s="137">
        <f>'8.ค่าน้ำหนักรายโครงการ '!D7</f>
        <v>11</v>
      </c>
      <c r="M9" s="137">
        <f>'8.ค่าน้ำหนักรายโครงการ '!E7</f>
        <v>11</v>
      </c>
      <c r="N9" s="137">
        <f>'8.ค่าน้ำหนักรายโครงการ '!F7</f>
        <v>20</v>
      </c>
      <c r="O9" s="137">
        <f>'8.ค่าน้ำหนักรายโครงการ '!G7</f>
        <v>12.5</v>
      </c>
      <c r="P9" s="137">
        <f>'8.ค่าน้ำหนักรายโครงการ '!H7</f>
        <v>4.5</v>
      </c>
      <c r="Q9" s="137">
        <f t="shared" si="0"/>
        <v>81.5</v>
      </c>
    </row>
    <row r="10" spans="1:17" ht="16" customHeight="1" x14ac:dyDescent="0.15">
      <c r="A10" s="191"/>
      <c r="B10" s="92" t="s">
        <v>108</v>
      </c>
      <c r="C10" s="212" t="s">
        <v>583</v>
      </c>
      <c r="D10" s="212"/>
      <c r="E10" s="212"/>
      <c r="F10" s="212"/>
      <c r="G10" s="212"/>
      <c r="H10" s="213"/>
      <c r="J10" s="136" t="str">
        <f>B10</f>
        <v>โครงการที่ 6</v>
      </c>
      <c r="K10" s="137">
        <v>15</v>
      </c>
      <c r="L10" s="137">
        <v>15</v>
      </c>
      <c r="M10" s="137">
        <v>15</v>
      </c>
      <c r="N10" s="137">
        <v>10</v>
      </c>
      <c r="O10" s="137">
        <v>15</v>
      </c>
      <c r="P10" s="137">
        <v>0</v>
      </c>
      <c r="Q10" s="137">
        <f t="shared" si="0"/>
        <v>70</v>
      </c>
    </row>
    <row r="11" spans="1:17" ht="16" customHeight="1" x14ac:dyDescent="0.15">
      <c r="A11" s="191"/>
      <c r="B11" s="201" t="s">
        <v>252</v>
      </c>
      <c r="C11" s="202"/>
      <c r="D11" s="202"/>
      <c r="E11" s="202"/>
      <c r="F11" s="202"/>
      <c r="G11" s="202"/>
      <c r="H11" s="203"/>
      <c r="J11" s="138" t="str">
        <f>B11</f>
        <v>ความเสี่ยง : คุณภาพน้ำลดลงจากการปนเปื้อนเพิ่มขึ้น / น้ำที่นำมาผลิตประปา</v>
      </c>
      <c r="K11" s="137"/>
      <c r="L11" s="137"/>
      <c r="M11" s="137"/>
      <c r="N11" s="137"/>
      <c r="O11" s="137"/>
      <c r="P11" s="137"/>
      <c r="Q11" s="137"/>
    </row>
    <row r="12" spans="1:17" ht="16" customHeight="1" x14ac:dyDescent="0.15">
      <c r="A12" s="192"/>
      <c r="B12" s="92" t="s">
        <v>107</v>
      </c>
      <c r="C12" s="212" t="s">
        <v>582</v>
      </c>
      <c r="D12" s="212"/>
      <c r="E12" s="212"/>
      <c r="F12" s="212"/>
      <c r="G12" s="212"/>
      <c r="H12" s="213"/>
      <c r="J12" s="136" t="str">
        <f>B12</f>
        <v>โครงการที่ 5</v>
      </c>
      <c r="K12" s="137">
        <v>20</v>
      </c>
      <c r="L12" s="137">
        <v>10</v>
      </c>
      <c r="M12" s="137">
        <v>15</v>
      </c>
      <c r="N12" s="137">
        <v>10</v>
      </c>
      <c r="O12" s="137">
        <v>10</v>
      </c>
      <c r="P12" s="137">
        <v>5</v>
      </c>
      <c r="Q12" s="137">
        <f t="shared" si="0"/>
        <v>70</v>
      </c>
    </row>
    <row r="13" spans="1:17" ht="16" customHeight="1" x14ac:dyDescent="0.15">
      <c r="A13" s="204" t="s">
        <v>48</v>
      </c>
      <c r="B13" s="201" t="s">
        <v>252</v>
      </c>
      <c r="C13" s="202"/>
      <c r="D13" s="202"/>
      <c r="E13" s="202"/>
      <c r="F13" s="202"/>
      <c r="G13" s="202"/>
      <c r="H13" s="203"/>
      <c r="J13" s="138" t="str">
        <f>B13</f>
        <v>ความเสี่ยง : คุณภาพน้ำลดลงจากการปนเปื้อนเพิ่มขึ้น / น้ำที่นำมาผลิตประปา</v>
      </c>
      <c r="K13" s="137"/>
      <c r="L13" s="137"/>
      <c r="M13" s="137"/>
      <c r="N13" s="137"/>
      <c r="O13" s="137"/>
      <c r="P13" s="137"/>
      <c r="Q13" s="137"/>
    </row>
    <row r="14" spans="1:17" ht="16" customHeight="1" x14ac:dyDescent="0.15">
      <c r="A14" s="205"/>
      <c r="B14" s="52" t="s">
        <v>106</v>
      </c>
      <c r="C14" s="209" t="s">
        <v>207</v>
      </c>
      <c r="D14" s="210"/>
      <c r="E14" s="210"/>
      <c r="F14" s="210"/>
      <c r="G14" s="210"/>
      <c r="H14" s="211"/>
      <c r="J14" s="136" t="s">
        <v>53</v>
      </c>
      <c r="K14" s="137">
        <f>'8.ค่าน้ำหนักรายโครงการ '!C8</f>
        <v>20</v>
      </c>
      <c r="L14" s="137">
        <f>'8.ค่าน้ำหนักรายโครงการ '!D8</f>
        <v>15</v>
      </c>
      <c r="M14" s="137">
        <f>'8.ค่าน้ำหนักรายโครงการ '!E8</f>
        <v>12.5</v>
      </c>
      <c r="N14" s="137">
        <f>'8.ค่าน้ำหนักรายโครงการ '!F8</f>
        <v>20</v>
      </c>
      <c r="O14" s="137">
        <f>'8.ค่าน้ำหนักรายโครงการ '!G8</f>
        <v>15</v>
      </c>
      <c r="P14" s="137">
        <f>'8.ค่าน้ำหนักรายโครงการ '!H8</f>
        <v>4.5</v>
      </c>
      <c r="Q14" s="137">
        <f t="shared" si="0"/>
        <v>87</v>
      </c>
    </row>
    <row r="15" spans="1:17" x14ac:dyDescent="0.15">
      <c r="A15" s="188" t="s">
        <v>49</v>
      </c>
      <c r="B15" s="52"/>
      <c r="C15" s="193"/>
      <c r="D15" s="193"/>
      <c r="E15" s="193"/>
      <c r="F15" s="193"/>
      <c r="G15" s="193"/>
      <c r="H15" s="193"/>
      <c r="J15" s="136"/>
      <c r="K15" s="137"/>
      <c r="L15" s="137"/>
      <c r="M15" s="137"/>
      <c r="N15" s="137"/>
      <c r="O15" s="137"/>
      <c r="P15" s="137"/>
      <c r="Q15" s="137"/>
    </row>
    <row r="16" spans="1:17" x14ac:dyDescent="0.15">
      <c r="A16" s="189"/>
      <c r="B16" s="52"/>
      <c r="C16" s="193"/>
      <c r="D16" s="193"/>
      <c r="E16" s="193"/>
      <c r="F16" s="193"/>
      <c r="G16" s="193"/>
      <c r="H16" s="193"/>
      <c r="J16" s="136"/>
      <c r="K16" s="137"/>
      <c r="L16" s="137"/>
      <c r="M16" s="137"/>
      <c r="N16" s="137"/>
      <c r="O16" s="137"/>
      <c r="P16" s="137"/>
      <c r="Q16" s="137"/>
    </row>
    <row r="17" spans="1:17" x14ac:dyDescent="0.15">
      <c r="A17" s="87"/>
    </row>
    <row r="18" spans="1:17" x14ac:dyDescent="0.15">
      <c r="A18" s="87"/>
    </row>
    <row r="19" spans="1:17" ht="16" customHeight="1" x14ac:dyDescent="0.15">
      <c r="A19" s="16" t="s">
        <v>114</v>
      </c>
      <c r="B19" s="195"/>
      <c r="C19" s="196"/>
      <c r="D19" s="196"/>
      <c r="E19" s="196"/>
      <c r="F19" s="196"/>
      <c r="G19" s="196"/>
      <c r="H19" s="197"/>
    </row>
    <row r="20" spans="1:17" ht="60" x14ac:dyDescent="0.15">
      <c r="A20" s="51" t="s">
        <v>254</v>
      </c>
      <c r="B20" s="198" t="s">
        <v>45</v>
      </c>
      <c r="C20" s="199"/>
      <c r="D20" s="199"/>
      <c r="E20" s="199"/>
      <c r="F20" s="199"/>
      <c r="G20" s="199"/>
      <c r="H20" s="200"/>
      <c r="J20" s="12"/>
      <c r="K20" s="14" t="s">
        <v>78</v>
      </c>
      <c r="L20" s="14" t="s">
        <v>79</v>
      </c>
      <c r="M20" s="14" t="s">
        <v>80</v>
      </c>
      <c r="N20" s="14" t="s">
        <v>81</v>
      </c>
      <c r="O20" s="14" t="s">
        <v>59</v>
      </c>
      <c r="P20" s="14" t="s">
        <v>82</v>
      </c>
      <c r="Q20" s="29" t="s">
        <v>83</v>
      </c>
    </row>
    <row r="21" spans="1:17" ht="14" customHeight="1" x14ac:dyDescent="0.15">
      <c r="A21" s="190" t="s">
        <v>255</v>
      </c>
      <c r="B21" s="206" t="s">
        <v>247</v>
      </c>
      <c r="C21" s="207"/>
      <c r="D21" s="207"/>
      <c r="E21" s="207"/>
      <c r="F21" s="207"/>
      <c r="G21" s="207"/>
      <c r="H21" s="208"/>
      <c r="J21" s="214" t="str">
        <f>B21</f>
        <v>ความเสี่ยง : ขาดแหล่งน้ำ</v>
      </c>
      <c r="K21" s="214"/>
      <c r="L21" s="214"/>
      <c r="M21" s="214"/>
      <c r="N21" s="214"/>
      <c r="O21" s="214"/>
      <c r="P21" s="214"/>
      <c r="Q21" s="214"/>
    </row>
    <row r="22" spans="1:17" ht="16" customHeight="1" x14ac:dyDescent="0.15">
      <c r="A22" s="191"/>
      <c r="B22" s="52" t="s">
        <v>103</v>
      </c>
      <c r="C22" s="193" t="s">
        <v>208</v>
      </c>
      <c r="D22" s="193"/>
      <c r="E22" s="193"/>
      <c r="F22" s="193"/>
      <c r="G22" s="193"/>
      <c r="H22" s="193"/>
      <c r="J22" s="28" t="s">
        <v>50</v>
      </c>
      <c r="K22" s="78">
        <f>'8.ค่าน้ำหนักรายโครงการ '!C21</f>
        <v>25</v>
      </c>
      <c r="L22" s="78">
        <f>'8.ค่าน้ำหนักรายโครงการ '!D21</f>
        <v>11</v>
      </c>
      <c r="M22" s="78">
        <f>'8.ค่าน้ำหนักรายโครงการ '!E21</f>
        <v>15</v>
      </c>
      <c r="N22" s="78">
        <f>'8.ค่าน้ำหนักรายโครงการ '!F21</f>
        <v>20</v>
      </c>
      <c r="O22" s="78">
        <f>'8.ค่าน้ำหนักรายโครงการ '!G21</f>
        <v>12.8</v>
      </c>
      <c r="P22" s="78">
        <f>'8.ค่าน้ำหนักรายโครงการ '!H21</f>
        <v>8</v>
      </c>
      <c r="Q22" s="78">
        <f t="shared" ref="Q22:Q32" si="1">SUM(K22:P22)</f>
        <v>91.8</v>
      </c>
    </row>
    <row r="23" spans="1:17" ht="16" customHeight="1" x14ac:dyDescent="0.15">
      <c r="A23" s="192"/>
      <c r="B23" s="52" t="s">
        <v>104</v>
      </c>
      <c r="C23" s="193" t="s">
        <v>209</v>
      </c>
      <c r="D23" s="193"/>
      <c r="E23" s="193"/>
      <c r="F23" s="193"/>
      <c r="G23" s="193"/>
      <c r="H23" s="193"/>
      <c r="J23" s="28" t="s">
        <v>51</v>
      </c>
      <c r="K23" s="78">
        <f>'8.ค่าน้ำหนักรายโครงการ '!C22</f>
        <v>22.8</v>
      </c>
      <c r="L23" s="78">
        <f>'8.ค่าน้ำหนักรายโครงการ '!D22</f>
        <v>15</v>
      </c>
      <c r="M23" s="78">
        <f>'8.ค่าน้ำหนักรายโครงการ '!E22</f>
        <v>14.4</v>
      </c>
      <c r="N23" s="78">
        <f>'8.ค่าน้ำหนักรายโครงการ '!F22</f>
        <v>17.2</v>
      </c>
      <c r="O23" s="78">
        <f>'8.ค่าน้ำหนักรายโครงการ '!G22</f>
        <v>13.6</v>
      </c>
      <c r="P23" s="78">
        <f>'8.ค่าน้ำหนักรายโครงการ '!H22</f>
        <v>7.6</v>
      </c>
      <c r="Q23" s="78">
        <f t="shared" si="1"/>
        <v>90.59999999999998</v>
      </c>
    </row>
    <row r="24" spans="1:17" ht="16" customHeight="1" x14ac:dyDescent="0.15">
      <c r="A24" s="194" t="s">
        <v>48</v>
      </c>
      <c r="B24" s="206" t="s">
        <v>248</v>
      </c>
      <c r="C24" s="207"/>
      <c r="D24" s="207"/>
      <c r="E24" s="207"/>
      <c r="F24" s="207"/>
      <c r="G24" s="207"/>
      <c r="H24" s="208"/>
      <c r="J24" s="214" t="str">
        <f>B24</f>
        <v>ความเสี่ยง : ปริมาณน้ำเพื่อการเกษตรลดลง</v>
      </c>
      <c r="K24" s="214"/>
      <c r="L24" s="214"/>
      <c r="M24" s="214"/>
      <c r="N24" s="214"/>
      <c r="O24" s="214"/>
      <c r="P24" s="214"/>
      <c r="Q24" s="214"/>
    </row>
    <row r="25" spans="1:17" ht="30" customHeight="1" x14ac:dyDescent="0.15">
      <c r="A25" s="194"/>
      <c r="B25" s="92" t="s">
        <v>105</v>
      </c>
      <c r="C25" s="193" t="s">
        <v>210</v>
      </c>
      <c r="D25" s="193"/>
      <c r="E25" s="193"/>
      <c r="F25" s="193"/>
      <c r="G25" s="193"/>
      <c r="H25" s="193"/>
      <c r="J25" s="28" t="s">
        <v>52</v>
      </c>
      <c r="K25" s="78">
        <f>'8.ค่าน้ำหนักรายโครงการ '!C23</f>
        <v>21.2</v>
      </c>
      <c r="L25" s="78">
        <f>'8.ค่าน้ำหนักรายโครงการ '!D23</f>
        <v>12.8</v>
      </c>
      <c r="M25" s="78">
        <f>'8.ค่าน้ำหนักรายโครงการ '!E23</f>
        <v>14.4</v>
      </c>
      <c r="N25" s="78">
        <f>'8.ค่าน้ำหนักรายโครงการ '!F23</f>
        <v>17.8</v>
      </c>
      <c r="O25" s="78">
        <f>'8.ค่าน้ำหนักรายโครงการ '!G23</f>
        <v>13.6</v>
      </c>
      <c r="P25" s="78">
        <f>'8.ค่าน้ำหนักรายโครงการ '!H23</f>
        <v>7.4</v>
      </c>
      <c r="Q25" s="78">
        <f t="shared" si="1"/>
        <v>87.2</v>
      </c>
    </row>
    <row r="26" spans="1:17" ht="15" x14ac:dyDescent="0.15">
      <c r="A26" s="194"/>
      <c r="B26" s="92" t="s">
        <v>110</v>
      </c>
      <c r="C26" s="193" t="s">
        <v>590</v>
      </c>
      <c r="D26" s="193"/>
      <c r="E26" s="193"/>
      <c r="F26" s="193"/>
      <c r="G26" s="193"/>
      <c r="H26" s="193"/>
      <c r="J26" s="28" t="s">
        <v>57</v>
      </c>
      <c r="K26" s="78">
        <v>25</v>
      </c>
      <c r="L26" s="78">
        <v>15</v>
      </c>
      <c r="M26" s="78">
        <v>5</v>
      </c>
      <c r="N26" s="78">
        <v>15</v>
      </c>
      <c r="O26" s="78">
        <v>15</v>
      </c>
      <c r="P26" s="78">
        <v>10</v>
      </c>
      <c r="Q26" s="78">
        <f t="shared" si="1"/>
        <v>85</v>
      </c>
    </row>
    <row r="27" spans="1:17" x14ac:dyDescent="0.15">
      <c r="A27" s="194"/>
      <c r="B27" s="201" t="s">
        <v>249</v>
      </c>
      <c r="C27" s="202"/>
      <c r="D27" s="202"/>
      <c r="E27" s="202"/>
      <c r="F27" s="202"/>
      <c r="G27" s="202"/>
      <c r="H27" s="203"/>
      <c r="J27" s="214" t="str">
        <f>B27</f>
        <v>ความเสี่ยง : การพังทลายหน้าดิน</v>
      </c>
      <c r="K27" s="214"/>
      <c r="L27" s="214"/>
      <c r="M27" s="214"/>
      <c r="N27" s="214"/>
      <c r="O27" s="214"/>
      <c r="P27" s="214"/>
      <c r="Q27" s="214"/>
    </row>
    <row r="28" spans="1:17" ht="16" customHeight="1" x14ac:dyDescent="0.15">
      <c r="A28" s="194"/>
      <c r="B28" s="52" t="s">
        <v>106</v>
      </c>
      <c r="C28" s="193" t="s">
        <v>211</v>
      </c>
      <c r="D28" s="193"/>
      <c r="E28" s="193"/>
      <c r="F28" s="193"/>
      <c r="G28" s="193"/>
      <c r="H28" s="193"/>
      <c r="J28" s="28" t="s">
        <v>53</v>
      </c>
      <c r="K28" s="78">
        <f>'8.ค่าน้ำหนักรายโครงการ '!C24</f>
        <v>21.4</v>
      </c>
      <c r="L28" s="78">
        <f>'8.ค่าน้ำหนักรายโครงการ '!D24</f>
        <v>12.6</v>
      </c>
      <c r="M28" s="78">
        <f>'8.ค่าน้ำหนักรายโครงการ '!E24</f>
        <v>13.2</v>
      </c>
      <c r="N28" s="78">
        <f>'8.ค่าน้ำหนักรายโครงการ '!F24</f>
        <v>18.399999999999999</v>
      </c>
      <c r="O28" s="78">
        <f>'8.ค่าน้ำหนักรายโครงการ '!G24</f>
        <v>13.8</v>
      </c>
      <c r="P28" s="78">
        <f>'8.ค่าน้ำหนักรายโครงการ '!H24</f>
        <v>7.8</v>
      </c>
      <c r="Q28" s="78">
        <f t="shared" si="1"/>
        <v>87.199999999999989</v>
      </c>
    </row>
    <row r="29" spans="1:17" ht="16" customHeight="1" x14ac:dyDescent="0.15">
      <c r="A29" s="194"/>
      <c r="B29" s="52" t="s">
        <v>107</v>
      </c>
      <c r="C29" s="193" t="s">
        <v>212</v>
      </c>
      <c r="D29" s="193"/>
      <c r="E29" s="193"/>
      <c r="F29" s="193"/>
      <c r="G29" s="193"/>
      <c r="H29" s="193"/>
      <c r="J29" s="28" t="s">
        <v>54</v>
      </c>
      <c r="K29" s="78">
        <f>'8.ค่าน้ำหนักรายโครงการ '!C25</f>
        <v>19.8</v>
      </c>
      <c r="L29" s="78">
        <f>'8.ค่าน้ำหนักรายโครงการ '!D25</f>
        <v>11.4</v>
      </c>
      <c r="M29" s="78">
        <f>'8.ค่าน้ำหนักรายโครงการ '!E25</f>
        <v>13</v>
      </c>
      <c r="N29" s="78">
        <f>'8.ค่าน้ำหนักรายโครงการ '!F25</f>
        <v>16.2</v>
      </c>
      <c r="O29" s="78">
        <f>'8.ค่าน้ำหนักรายโครงการ '!G25</f>
        <v>11.6</v>
      </c>
      <c r="P29" s="78">
        <f>'8.ค่าน้ำหนักรายโครงการ '!H25</f>
        <v>7.6</v>
      </c>
      <c r="Q29" s="78">
        <f t="shared" si="1"/>
        <v>79.599999999999994</v>
      </c>
    </row>
    <row r="30" spans="1:17" ht="16" customHeight="1" x14ac:dyDescent="0.15">
      <c r="A30" s="194"/>
      <c r="B30" s="206" t="s">
        <v>250</v>
      </c>
      <c r="C30" s="207"/>
      <c r="D30" s="207"/>
      <c r="E30" s="207"/>
      <c r="F30" s="207"/>
      <c r="G30" s="207"/>
      <c r="H30" s="208"/>
      <c r="J30" s="214" t="str">
        <f>B30</f>
        <v>ความเสี่ยง : ฤดูกาลผลิตเปลี่ยนแปลง/การเจริญเติบโตไมาสมบูรณในพืชและสัตว์</v>
      </c>
      <c r="K30" s="214"/>
      <c r="L30" s="214"/>
      <c r="M30" s="214"/>
      <c r="N30" s="214"/>
      <c r="O30" s="214"/>
      <c r="P30" s="214"/>
      <c r="Q30" s="214"/>
    </row>
    <row r="31" spans="1:17" ht="16" customHeight="1" x14ac:dyDescent="0.15">
      <c r="A31" s="194"/>
      <c r="B31" s="52" t="s">
        <v>108</v>
      </c>
      <c r="C31" s="193" t="s">
        <v>213</v>
      </c>
      <c r="D31" s="193"/>
      <c r="E31" s="193"/>
      <c r="F31" s="193"/>
      <c r="G31" s="193"/>
      <c r="H31" s="193"/>
      <c r="J31" s="28" t="s">
        <v>55</v>
      </c>
      <c r="K31" s="78">
        <f>'8.ค่าน้ำหนักรายโครงการ '!C26</f>
        <v>19.2</v>
      </c>
      <c r="L31" s="78">
        <f>'8.ค่าน้ำหนักรายโครงการ '!D26</f>
        <v>11.6</v>
      </c>
      <c r="M31" s="78">
        <f>'8.ค่าน้ำหนักรายโครงการ '!E26</f>
        <v>12.8</v>
      </c>
      <c r="N31" s="78">
        <f>'8.ค่าน้ำหนักรายโครงการ '!F26</f>
        <v>18.2</v>
      </c>
      <c r="O31" s="78">
        <f>'8.ค่าน้ำหนักรายโครงการ '!G26</f>
        <v>13.8</v>
      </c>
      <c r="P31" s="78">
        <f>'8.ค่าน้ำหนักรายโครงการ '!H26</f>
        <v>4.4000000000000004</v>
      </c>
      <c r="Q31" s="78">
        <f t="shared" si="1"/>
        <v>80</v>
      </c>
    </row>
    <row r="32" spans="1:17" ht="16" customHeight="1" x14ac:dyDescent="0.15">
      <c r="A32" s="194"/>
      <c r="B32" s="52" t="s">
        <v>109</v>
      </c>
      <c r="C32" s="193" t="s">
        <v>256</v>
      </c>
      <c r="D32" s="193"/>
      <c r="E32" s="193"/>
      <c r="F32" s="193"/>
      <c r="G32" s="193"/>
      <c r="H32" s="193"/>
      <c r="J32" s="28" t="s">
        <v>56</v>
      </c>
      <c r="K32" s="78">
        <f>'8.ค่าน้ำหนักรายโครงการ '!C27</f>
        <v>17.600000000000001</v>
      </c>
      <c r="L32" s="78">
        <f>'8.ค่าน้ำหนักรายโครงการ '!D27</f>
        <v>11.6</v>
      </c>
      <c r="M32" s="78">
        <f>'8.ค่าน้ำหนักรายโครงการ '!E27</f>
        <v>11.4</v>
      </c>
      <c r="N32" s="78">
        <f>'8.ค่าน้ำหนักรายโครงการ '!F27</f>
        <v>18.2</v>
      </c>
      <c r="O32" s="78">
        <f>'8.ค่าน้ำหนักรายโครงการ '!G27</f>
        <v>11.8</v>
      </c>
      <c r="P32" s="78">
        <f>'8.ค่าน้ำหนักรายโครงการ '!H27</f>
        <v>3.8</v>
      </c>
      <c r="Q32" s="78">
        <f t="shared" si="1"/>
        <v>74.399999999999991</v>
      </c>
    </row>
    <row r="33" spans="1:17" x14ac:dyDescent="0.15">
      <c r="A33" s="188" t="s">
        <v>49</v>
      </c>
      <c r="B33" s="52"/>
      <c r="C33" s="193"/>
      <c r="D33" s="193"/>
      <c r="E33" s="193"/>
      <c r="F33" s="193"/>
      <c r="G33" s="193"/>
      <c r="H33" s="193"/>
      <c r="J33" s="28"/>
      <c r="K33" s="78"/>
      <c r="L33" s="78"/>
      <c r="M33" s="78"/>
      <c r="N33" s="78"/>
      <c r="O33" s="78"/>
      <c r="P33" s="78"/>
      <c r="Q33" s="78">
        <f t="shared" ref="Q33:Q34" si="2">SUM(K33:P33)</f>
        <v>0</v>
      </c>
    </row>
    <row r="34" spans="1:17" x14ac:dyDescent="0.15">
      <c r="A34" s="189"/>
      <c r="B34" s="52"/>
      <c r="C34" s="193"/>
      <c r="D34" s="193"/>
      <c r="E34" s="193"/>
      <c r="F34" s="193"/>
      <c r="G34" s="193"/>
      <c r="H34" s="193"/>
      <c r="J34" s="28"/>
      <c r="K34" s="78"/>
      <c r="L34" s="78"/>
      <c r="M34" s="78"/>
      <c r="N34" s="78"/>
      <c r="O34" s="78"/>
      <c r="P34" s="78"/>
      <c r="Q34" s="78">
        <f t="shared" si="2"/>
        <v>0</v>
      </c>
    </row>
    <row r="38" spans="1:17" ht="16" customHeight="1" x14ac:dyDescent="0.15">
      <c r="A38" s="16" t="s">
        <v>115</v>
      </c>
      <c r="B38" s="195"/>
      <c r="C38" s="196"/>
      <c r="D38" s="196"/>
      <c r="E38" s="196"/>
      <c r="F38" s="196"/>
      <c r="G38" s="196"/>
      <c r="H38" s="197"/>
    </row>
    <row r="39" spans="1:17" ht="60" x14ac:dyDescent="0.15">
      <c r="A39" s="51" t="s">
        <v>254</v>
      </c>
      <c r="B39" s="198" t="s">
        <v>45</v>
      </c>
      <c r="C39" s="199"/>
      <c r="D39" s="199"/>
      <c r="E39" s="199"/>
      <c r="F39" s="199"/>
      <c r="G39" s="199"/>
      <c r="H39" s="200"/>
      <c r="J39" s="12"/>
      <c r="K39" s="14" t="s">
        <v>78</v>
      </c>
      <c r="L39" s="14" t="s">
        <v>79</v>
      </c>
      <c r="M39" s="14" t="s">
        <v>80</v>
      </c>
      <c r="N39" s="14" t="s">
        <v>81</v>
      </c>
      <c r="O39" s="14" t="s">
        <v>59</v>
      </c>
      <c r="P39" s="14" t="s">
        <v>82</v>
      </c>
      <c r="Q39" s="29" t="s">
        <v>83</v>
      </c>
    </row>
    <row r="40" spans="1:17" x14ac:dyDescent="0.15">
      <c r="A40" s="190" t="s">
        <v>255</v>
      </c>
      <c r="B40" s="206" t="s">
        <v>245</v>
      </c>
      <c r="C40" s="207"/>
      <c r="D40" s="207"/>
      <c r="E40" s="207"/>
      <c r="F40" s="207"/>
      <c r="G40" s="207"/>
      <c r="H40" s="208"/>
      <c r="J40" s="214" t="str">
        <f>B40</f>
        <v xml:space="preserve">ความเสี่ยง : ความเสียหายต่อสิ่งอํานวยความสะดวกในการท่องเที่ยว/ระบบขนส่งหยุดชะงัก </v>
      </c>
      <c r="K40" s="214"/>
      <c r="L40" s="214"/>
      <c r="M40" s="214"/>
      <c r="N40" s="214"/>
      <c r="O40" s="214"/>
      <c r="P40" s="214"/>
      <c r="Q40" s="214"/>
    </row>
    <row r="41" spans="1:17" ht="42" customHeight="1" x14ac:dyDescent="0.15">
      <c r="A41" s="191"/>
      <c r="B41" s="52" t="s">
        <v>103</v>
      </c>
      <c r="C41" s="193" t="s">
        <v>214</v>
      </c>
      <c r="D41" s="193"/>
      <c r="E41" s="193"/>
      <c r="F41" s="193"/>
      <c r="G41" s="193"/>
      <c r="H41" s="193"/>
      <c r="I41" s="84"/>
      <c r="J41" s="28" t="s">
        <v>50</v>
      </c>
      <c r="K41" s="78">
        <f>'8.ค่าน้ำหนักรายโครงการ '!C37</f>
        <v>20</v>
      </c>
      <c r="L41" s="78">
        <f>'8.ค่าน้ำหนักรายโครงการ '!D37</f>
        <v>13.333333333333334</v>
      </c>
      <c r="M41" s="78">
        <f>'8.ค่าน้ำหนักรายโครงการ '!E37</f>
        <v>10</v>
      </c>
      <c r="N41" s="78">
        <f>'8.ค่าน้ำหนักรายโครงการ '!F37</f>
        <v>15</v>
      </c>
      <c r="O41" s="78">
        <f>'8.ค่าน้ำหนักรายโครงการ '!G37</f>
        <v>12.333333333333334</v>
      </c>
      <c r="P41" s="78">
        <f>'8.ค่าน้ำหนักรายโครงการ '!H37</f>
        <v>8.3333333333333339</v>
      </c>
      <c r="Q41" s="78">
        <f t="shared" ref="Q41:Q44" si="3">SUM(K41:P41)</f>
        <v>79</v>
      </c>
    </row>
    <row r="42" spans="1:17" ht="16" customHeight="1" x14ac:dyDescent="0.15">
      <c r="A42" s="191"/>
      <c r="B42" s="52" t="s">
        <v>105</v>
      </c>
      <c r="C42" s="193" t="s">
        <v>216</v>
      </c>
      <c r="D42" s="193"/>
      <c r="E42" s="193"/>
      <c r="F42" s="193"/>
      <c r="G42" s="193"/>
      <c r="H42" s="193"/>
      <c r="J42" s="28" t="s">
        <v>52</v>
      </c>
      <c r="K42" s="78">
        <f>'8.ค่าน้ำหนักรายโครงการ '!C39</f>
        <v>23.333333333333332</v>
      </c>
      <c r="L42" s="78">
        <f>'8.ค่าน้ำหนักรายโครงการ '!D39</f>
        <v>15</v>
      </c>
      <c r="M42" s="78">
        <f>'8.ค่าน้ำหนักรายโครงการ '!E39</f>
        <v>12.333333333333334</v>
      </c>
      <c r="N42" s="78">
        <f>'8.ค่าน้ำหนักรายโครงการ '!F39</f>
        <v>19.333333333333332</v>
      </c>
      <c r="O42" s="78">
        <f>'8.ค่าน้ำหนักรายโครงการ '!G39</f>
        <v>11.666666666666666</v>
      </c>
      <c r="P42" s="78">
        <f>'8.ค่าน้ำหนักรายโครงการ '!H39</f>
        <v>3.3333333333333335</v>
      </c>
      <c r="Q42" s="78">
        <f t="shared" si="3"/>
        <v>85</v>
      </c>
    </row>
    <row r="43" spans="1:17" ht="16" customHeight="1" x14ac:dyDescent="0.15">
      <c r="A43" s="191"/>
      <c r="B43" s="52" t="s">
        <v>106</v>
      </c>
      <c r="C43" s="193" t="s">
        <v>217</v>
      </c>
      <c r="D43" s="193"/>
      <c r="E43" s="193"/>
      <c r="F43" s="193"/>
      <c r="G43" s="193"/>
      <c r="H43" s="193"/>
      <c r="J43" s="28" t="s">
        <v>53</v>
      </c>
      <c r="K43" s="78">
        <f>'8.ค่าน้ำหนักรายโครงการ '!C40</f>
        <v>11.666666666666666</v>
      </c>
      <c r="L43" s="78">
        <f>'8.ค่าน้ำหนักรายโครงการ '!D40</f>
        <v>8.3333333333333339</v>
      </c>
      <c r="M43" s="78">
        <f>'8.ค่าน้ำหนักรายโครงการ '!E40</f>
        <v>6.666666666666667</v>
      </c>
      <c r="N43" s="78">
        <f>'8.ค่าน้ำหนักรายโครงการ '!F40</f>
        <v>8.3333333333333339</v>
      </c>
      <c r="O43" s="78">
        <f>'8.ค่าน้ำหนักรายโครงการ '!G40</f>
        <v>6.666666666666667</v>
      </c>
      <c r="P43" s="78">
        <f>'8.ค่าน้ำหนักรายโครงการ '!H40</f>
        <v>0.33333333333333331</v>
      </c>
      <c r="Q43" s="78">
        <f t="shared" si="3"/>
        <v>42</v>
      </c>
    </row>
    <row r="44" spans="1:17" ht="42" customHeight="1" x14ac:dyDescent="0.15">
      <c r="A44" s="192"/>
      <c r="B44" s="92" t="s">
        <v>107</v>
      </c>
      <c r="C44" s="193" t="s">
        <v>257</v>
      </c>
      <c r="D44" s="193"/>
      <c r="E44" s="193"/>
      <c r="F44" s="193"/>
      <c r="G44" s="193"/>
      <c r="H44" s="193"/>
      <c r="J44" s="28" t="s">
        <v>54</v>
      </c>
      <c r="K44" s="78">
        <f>'8.ค่าน้ำหนักรายโครงการ '!C41</f>
        <v>18.333333333333332</v>
      </c>
      <c r="L44" s="78">
        <f>'8.ค่าน้ำหนักรายโครงการ '!D41</f>
        <v>13.333333333333334</v>
      </c>
      <c r="M44" s="78">
        <f>'8.ค่าน้ำหนักรายโครงการ '!E41</f>
        <v>10</v>
      </c>
      <c r="N44" s="78">
        <f>'8.ค่าน้ำหนักรายโครงการ '!F41</f>
        <v>16.666666666666668</v>
      </c>
      <c r="O44" s="78">
        <f>'8.ค่าน้ำหนักรายโครงการ '!G41</f>
        <v>11.666666666666666</v>
      </c>
      <c r="P44" s="78">
        <f>'8.ค่าน้ำหนักรายโครงการ '!H41</f>
        <v>5.666666666666667</v>
      </c>
      <c r="Q44" s="78">
        <f t="shared" si="3"/>
        <v>75.666666666666671</v>
      </c>
    </row>
    <row r="45" spans="1:17" x14ac:dyDescent="0.15">
      <c r="A45" s="204" t="s">
        <v>48</v>
      </c>
      <c r="B45" s="201" t="s">
        <v>246</v>
      </c>
      <c r="C45" s="202"/>
      <c r="D45" s="202"/>
      <c r="E45" s="202"/>
      <c r="F45" s="202"/>
      <c r="G45" s="202"/>
      <c r="H45" s="203"/>
      <c r="I45" s="84"/>
      <c r="J45" s="214" t="str">
        <f>B45</f>
        <v>ความเสี่ยง : จำนวนนักท่องเที่ยวน้อยลง/การหยุดชะงักของกิจกรรมการท่องเที่ยว</v>
      </c>
      <c r="K45" s="214"/>
      <c r="L45" s="214"/>
      <c r="M45" s="214"/>
      <c r="N45" s="214"/>
      <c r="O45" s="214"/>
      <c r="P45" s="214"/>
      <c r="Q45" s="214"/>
    </row>
    <row r="46" spans="1:17" ht="15" x14ac:dyDescent="0.15">
      <c r="A46" s="215"/>
      <c r="B46" s="92" t="s">
        <v>104</v>
      </c>
      <c r="C46" s="193" t="s">
        <v>215</v>
      </c>
      <c r="D46" s="193"/>
      <c r="E46" s="193"/>
      <c r="F46" s="193"/>
      <c r="G46" s="193"/>
      <c r="H46" s="193"/>
      <c r="I46" s="84"/>
      <c r="J46" s="28" t="s">
        <v>51</v>
      </c>
      <c r="K46" s="78">
        <f>'8.ค่าน้ำหนักรายโครงการ '!C38</f>
        <v>23.333333333333332</v>
      </c>
      <c r="L46" s="78">
        <f>'8.ค่าน้ำหนักรายโครงการ '!D38</f>
        <v>11.666666666666666</v>
      </c>
      <c r="M46" s="78">
        <f>'8.ค่าน้ำหนักรายโครงการ '!E38</f>
        <v>10.666666666666666</v>
      </c>
      <c r="N46" s="78">
        <f>'8.ค่าน้ำหนักรายโครงการ '!F38</f>
        <v>19.333333333333332</v>
      </c>
      <c r="O46" s="78">
        <f>'8.ค่าน้ำหนักรายโครงการ '!G38</f>
        <v>11.666666666666666</v>
      </c>
      <c r="P46" s="78">
        <f>'8.ค่าน้ำหนักรายโครงการ '!H38</f>
        <v>8.3333333333333339</v>
      </c>
      <c r="Q46" s="78">
        <f>SUM(K46:P46)</f>
        <v>85</v>
      </c>
    </row>
    <row r="47" spans="1:17" ht="15" x14ac:dyDescent="0.15">
      <c r="A47" s="215"/>
      <c r="B47" s="92" t="s">
        <v>108</v>
      </c>
      <c r="C47" s="193" t="s">
        <v>600</v>
      </c>
      <c r="D47" s="193"/>
      <c r="E47" s="193"/>
      <c r="F47" s="193"/>
      <c r="G47" s="193"/>
      <c r="H47" s="193"/>
      <c r="I47" s="84"/>
      <c r="J47" s="28" t="s">
        <v>55</v>
      </c>
      <c r="K47" s="78">
        <v>25</v>
      </c>
      <c r="L47" s="78">
        <v>15</v>
      </c>
      <c r="M47" s="78">
        <v>15</v>
      </c>
      <c r="N47" s="78">
        <v>10</v>
      </c>
      <c r="O47" s="78">
        <v>15</v>
      </c>
      <c r="P47" s="78">
        <v>0</v>
      </c>
      <c r="Q47" s="78">
        <f t="shared" ref="Q47:Q48" si="4">SUM(K47:P47)</f>
        <v>80</v>
      </c>
    </row>
    <row r="48" spans="1:17" ht="15" x14ac:dyDescent="0.15">
      <c r="A48" s="205"/>
      <c r="B48" s="92" t="s">
        <v>109</v>
      </c>
      <c r="C48" s="193" t="s">
        <v>601</v>
      </c>
      <c r="D48" s="193"/>
      <c r="E48" s="193"/>
      <c r="F48" s="193"/>
      <c r="G48" s="193"/>
      <c r="H48" s="193"/>
      <c r="I48" s="84"/>
      <c r="J48" s="28" t="s">
        <v>56</v>
      </c>
      <c r="K48" s="78">
        <v>10</v>
      </c>
      <c r="L48" s="78">
        <v>15</v>
      </c>
      <c r="M48" s="78">
        <v>15</v>
      </c>
      <c r="N48" s="78">
        <v>20</v>
      </c>
      <c r="O48" s="78">
        <v>15</v>
      </c>
      <c r="P48" s="78">
        <v>0</v>
      </c>
      <c r="Q48" s="78">
        <f t="shared" si="4"/>
        <v>75</v>
      </c>
    </row>
    <row r="49" spans="1:17" x14ac:dyDescent="0.15">
      <c r="A49" s="89" t="s">
        <v>49</v>
      </c>
      <c r="B49" s="52"/>
      <c r="C49" s="193"/>
      <c r="D49" s="193"/>
      <c r="E49" s="193"/>
      <c r="F49" s="193"/>
      <c r="G49" s="193"/>
      <c r="H49" s="193"/>
      <c r="J49" s="28"/>
      <c r="K49" s="78"/>
      <c r="L49" s="78"/>
      <c r="M49" s="78"/>
      <c r="N49" s="78"/>
      <c r="O49" s="78"/>
      <c r="P49" s="78"/>
      <c r="Q49" s="78"/>
    </row>
    <row r="50" spans="1:17" x14ac:dyDescent="0.15">
      <c r="A50" s="87"/>
    </row>
    <row r="51" spans="1:17" x14ac:dyDescent="0.15">
      <c r="A51" s="87"/>
    </row>
    <row r="52" spans="1:17" ht="16" customHeight="1" x14ac:dyDescent="0.15">
      <c r="A52" s="16" t="s">
        <v>116</v>
      </c>
      <c r="B52" s="195"/>
      <c r="C52" s="196"/>
      <c r="D52" s="196"/>
      <c r="E52" s="196"/>
      <c r="F52" s="196"/>
      <c r="G52" s="196"/>
      <c r="H52" s="197"/>
    </row>
    <row r="53" spans="1:17" ht="60" x14ac:dyDescent="0.15">
      <c r="A53" s="51" t="s">
        <v>254</v>
      </c>
      <c r="B53" s="198" t="s">
        <v>45</v>
      </c>
      <c r="C53" s="199"/>
      <c r="D53" s="199"/>
      <c r="E53" s="199"/>
      <c r="F53" s="199"/>
      <c r="G53" s="199"/>
      <c r="H53" s="200"/>
      <c r="J53" s="12"/>
      <c r="K53" s="14" t="s">
        <v>78</v>
      </c>
      <c r="L53" s="14" t="s">
        <v>79</v>
      </c>
      <c r="M53" s="14" t="s">
        <v>80</v>
      </c>
      <c r="N53" s="14" t="s">
        <v>81</v>
      </c>
      <c r="O53" s="14" t="s">
        <v>59</v>
      </c>
      <c r="P53" s="14" t="s">
        <v>82</v>
      </c>
      <c r="Q53" s="29" t="s">
        <v>83</v>
      </c>
    </row>
    <row r="54" spans="1:17" x14ac:dyDescent="0.15">
      <c r="A54" s="190" t="s">
        <v>47</v>
      </c>
      <c r="B54" s="206" t="s">
        <v>242</v>
      </c>
      <c r="C54" s="207"/>
      <c r="D54" s="207"/>
      <c r="E54" s="207"/>
      <c r="F54" s="207"/>
      <c r="G54" s="207"/>
      <c r="H54" s="208"/>
      <c r="J54" s="214" t="str">
        <f>B54</f>
        <v xml:space="preserve">ความเสี่ยง : สภาวะเครียดจากปัญหามลพิษทางอากาศ </v>
      </c>
      <c r="K54" s="214"/>
      <c r="L54" s="214"/>
      <c r="M54" s="214"/>
      <c r="N54" s="214"/>
      <c r="O54" s="214"/>
      <c r="P54" s="214"/>
      <c r="Q54" s="214"/>
    </row>
    <row r="55" spans="1:17" ht="30" customHeight="1" x14ac:dyDescent="0.15">
      <c r="A55" s="191"/>
      <c r="B55" s="92" t="s">
        <v>103</v>
      </c>
      <c r="C55" s="193" t="s">
        <v>218</v>
      </c>
      <c r="D55" s="193"/>
      <c r="E55" s="193"/>
      <c r="F55" s="193"/>
      <c r="G55" s="193"/>
      <c r="H55" s="193"/>
      <c r="J55" s="28" t="s">
        <v>50</v>
      </c>
      <c r="K55" s="78">
        <f>'8.ค่าน้ำหนักรายโครงการ '!C53</f>
        <v>20.5</v>
      </c>
      <c r="L55" s="78">
        <f>'8.ค่าน้ำหนักรายโครงการ '!D53</f>
        <v>15</v>
      </c>
      <c r="M55" s="78">
        <f>'8.ค่าน้ำหนักรายโครงการ '!E53</f>
        <v>15</v>
      </c>
      <c r="N55" s="78">
        <f>'8.ค่าน้ำหนักรายโครงการ '!F53</f>
        <v>19</v>
      </c>
      <c r="O55" s="78">
        <f>'8.ค่าน้ำหนักรายโครงการ '!G53</f>
        <v>15</v>
      </c>
      <c r="P55" s="78">
        <f>'8.ค่าน้ำหนักรายโครงการ '!H53</f>
        <v>10</v>
      </c>
      <c r="Q55" s="78">
        <f t="shared" ref="Q55" si="5">SUM(K55:P55)</f>
        <v>94.5</v>
      </c>
    </row>
    <row r="56" spans="1:17" x14ac:dyDescent="0.15">
      <c r="A56" s="204" t="s">
        <v>48</v>
      </c>
      <c r="B56" s="201" t="s">
        <v>243</v>
      </c>
      <c r="C56" s="202"/>
      <c r="D56" s="202"/>
      <c r="E56" s="202"/>
      <c r="F56" s="202"/>
      <c r="G56" s="202"/>
      <c r="H56" s="203"/>
      <c r="J56" s="214" t="str">
        <f>B56</f>
        <v xml:space="preserve">ความเสี่ยง : โรคทางเดินหายใจ/โรคหัวใจและหลอด เลือด/ฮีทสโตรก/การเสียชีวิต </v>
      </c>
      <c r="K56" s="214"/>
      <c r="L56" s="214"/>
      <c r="M56" s="214"/>
      <c r="N56" s="214"/>
      <c r="O56" s="214"/>
      <c r="P56" s="214"/>
      <c r="Q56" s="214"/>
    </row>
    <row r="57" spans="1:17" ht="15" x14ac:dyDescent="0.15">
      <c r="A57" s="215"/>
      <c r="B57" s="92" t="s">
        <v>104</v>
      </c>
      <c r="C57" s="193" t="s">
        <v>219</v>
      </c>
      <c r="D57" s="193"/>
      <c r="E57" s="193"/>
      <c r="F57" s="193"/>
      <c r="G57" s="193"/>
      <c r="H57" s="193"/>
      <c r="J57" s="28" t="s">
        <v>51</v>
      </c>
      <c r="K57" s="78">
        <f>'8.ค่าน้ำหนักรายโครงการ '!C54</f>
        <v>18.5</v>
      </c>
      <c r="L57" s="78">
        <f>'8.ค่าน้ำหนักรายโครงการ '!D54</f>
        <v>13.5</v>
      </c>
      <c r="M57" s="78">
        <f>'8.ค่าน้ำหนักรายโครงการ '!E54</f>
        <v>14</v>
      </c>
      <c r="N57" s="78">
        <f>'8.ค่าน้ำหนักรายโครงการ '!F54</f>
        <v>19.5</v>
      </c>
      <c r="O57" s="78">
        <f>'8.ค่าน้ำหนักรายโครงการ '!G54</f>
        <v>15</v>
      </c>
      <c r="P57" s="78">
        <f>'8.ค่าน้ำหนักรายโครงการ '!H54</f>
        <v>9</v>
      </c>
      <c r="Q57" s="78">
        <f>SUM(K57:P57)</f>
        <v>89.5</v>
      </c>
    </row>
    <row r="58" spans="1:17" ht="15" x14ac:dyDescent="0.15">
      <c r="A58" s="215"/>
      <c r="B58" s="92" t="s">
        <v>106</v>
      </c>
      <c r="C58" s="193" t="s">
        <v>604</v>
      </c>
      <c r="D58" s="193"/>
      <c r="E58" s="193"/>
      <c r="F58" s="193"/>
      <c r="G58" s="193"/>
      <c r="H58" s="193"/>
      <c r="J58" s="28" t="s">
        <v>53</v>
      </c>
      <c r="K58" s="78">
        <v>20</v>
      </c>
      <c r="L58" s="78">
        <v>15</v>
      </c>
      <c r="M58" s="78">
        <v>13</v>
      </c>
      <c r="N58" s="78">
        <v>20</v>
      </c>
      <c r="O58" s="78">
        <v>15</v>
      </c>
      <c r="P58" s="78">
        <v>7</v>
      </c>
      <c r="Q58" s="78">
        <f>SUM(K58:P58)</f>
        <v>90</v>
      </c>
    </row>
    <row r="59" spans="1:17" x14ac:dyDescent="0.15">
      <c r="A59" s="215"/>
      <c r="B59" s="201" t="s">
        <v>244</v>
      </c>
      <c r="C59" s="202"/>
      <c r="D59" s="202"/>
      <c r="E59" s="202"/>
      <c r="F59" s="202"/>
      <c r="G59" s="202"/>
      <c r="H59" s="203"/>
      <c r="J59" s="214" t="str">
        <f>B59</f>
        <v xml:space="preserve">ความเสี่ยง : โรคที่เกิดจากยุง/แมลงเพิ่มมากขึ้นเพราะแพร่พันธุ์ได้เร็วขึ้น (โรคไข้เลือดออก/โรคฉี่หนู) </v>
      </c>
      <c r="K59" s="214"/>
      <c r="L59" s="214"/>
      <c r="M59" s="214"/>
      <c r="N59" s="214"/>
      <c r="O59" s="214"/>
      <c r="P59" s="214"/>
      <c r="Q59" s="214"/>
    </row>
    <row r="60" spans="1:17" ht="15" x14ac:dyDescent="0.15">
      <c r="A60" s="205"/>
      <c r="B60" s="92" t="s">
        <v>105</v>
      </c>
      <c r="C60" s="193" t="s">
        <v>220</v>
      </c>
      <c r="D60" s="193"/>
      <c r="E60" s="193"/>
      <c r="F60" s="193"/>
      <c r="G60" s="193"/>
      <c r="H60" s="193"/>
      <c r="J60" s="28" t="s">
        <v>52</v>
      </c>
      <c r="K60" s="78">
        <f>'8.ค่าน้ำหนักรายโครงการ '!C55</f>
        <v>18.5</v>
      </c>
      <c r="L60" s="78">
        <f>'8.ค่าน้ำหนักรายโครงการ '!D55</f>
        <v>12.5</v>
      </c>
      <c r="M60" s="78">
        <f>'8.ค่าน้ำหนักรายโครงการ '!E55</f>
        <v>13.5</v>
      </c>
      <c r="N60" s="78">
        <f>'8.ค่าน้ำหนักรายโครงการ '!F55</f>
        <v>19.5</v>
      </c>
      <c r="O60" s="78">
        <f>'8.ค่าน้ำหนักรายโครงการ '!G55</f>
        <v>15</v>
      </c>
      <c r="P60" s="78">
        <f>'8.ค่าน้ำหนักรายโครงการ '!H55</f>
        <v>10</v>
      </c>
      <c r="Q60" s="78">
        <f>SUM(K60:P60)</f>
        <v>89</v>
      </c>
    </row>
    <row r="61" spans="1:17" x14ac:dyDescent="0.15">
      <c r="A61" s="89" t="s">
        <v>49</v>
      </c>
      <c r="B61" s="92"/>
      <c r="C61" s="193"/>
      <c r="D61" s="193"/>
      <c r="E61" s="193"/>
      <c r="F61" s="193"/>
      <c r="G61" s="193"/>
      <c r="H61" s="193"/>
      <c r="J61" s="28"/>
      <c r="K61" s="78"/>
      <c r="L61" s="78"/>
      <c r="M61" s="78"/>
      <c r="N61" s="78"/>
      <c r="O61" s="78"/>
      <c r="P61" s="78"/>
      <c r="Q61" s="78">
        <f t="shared" ref="Q61" si="6">SUM(K61:P61)</f>
        <v>0</v>
      </c>
    </row>
    <row r="62" spans="1:17" ht="21" x14ac:dyDescent="0.25">
      <c r="A62" s="87"/>
      <c r="B62" s="140"/>
    </row>
    <row r="63" spans="1:17" x14ac:dyDescent="0.15">
      <c r="A63" s="87"/>
    </row>
    <row r="64" spans="1:17" ht="16" customHeight="1" x14ac:dyDescent="0.15">
      <c r="A64" s="16" t="s">
        <v>117</v>
      </c>
      <c r="B64" s="195"/>
      <c r="C64" s="196"/>
      <c r="D64" s="196"/>
      <c r="E64" s="196"/>
      <c r="F64" s="196"/>
      <c r="G64" s="196"/>
      <c r="H64" s="197"/>
    </row>
    <row r="65" spans="1:17" ht="60" x14ac:dyDescent="0.15">
      <c r="A65" s="51" t="s">
        <v>254</v>
      </c>
      <c r="B65" s="198" t="s">
        <v>45</v>
      </c>
      <c r="C65" s="199"/>
      <c r="D65" s="199"/>
      <c r="E65" s="199"/>
      <c r="F65" s="199"/>
      <c r="G65" s="199"/>
      <c r="H65" s="200"/>
      <c r="J65" s="12"/>
      <c r="K65" s="14" t="s">
        <v>78</v>
      </c>
      <c r="L65" s="14" t="s">
        <v>79</v>
      </c>
      <c r="M65" s="14" t="s">
        <v>80</v>
      </c>
      <c r="N65" s="14" t="s">
        <v>81</v>
      </c>
      <c r="O65" s="14" t="s">
        <v>59</v>
      </c>
      <c r="P65" s="14" t="s">
        <v>82</v>
      </c>
      <c r="Q65" s="29" t="s">
        <v>83</v>
      </c>
    </row>
    <row r="66" spans="1:17" x14ac:dyDescent="0.15">
      <c r="A66" s="190" t="s">
        <v>47</v>
      </c>
      <c r="B66" s="206" t="s">
        <v>239</v>
      </c>
      <c r="C66" s="207"/>
      <c r="D66" s="207"/>
      <c r="E66" s="207"/>
      <c r="F66" s="207"/>
      <c r="G66" s="207"/>
      <c r="H66" s="208"/>
      <c r="J66" s="214" t="str">
        <f>B66</f>
        <v>ความเสี่ยง : การสูญเสียระบบนิเวศ</v>
      </c>
      <c r="K66" s="214"/>
      <c r="L66" s="214"/>
      <c r="M66" s="214"/>
      <c r="N66" s="214"/>
      <c r="O66" s="214"/>
      <c r="P66" s="214"/>
      <c r="Q66" s="214"/>
    </row>
    <row r="67" spans="1:17" ht="30" customHeight="1" x14ac:dyDescent="0.15">
      <c r="A67" s="191"/>
      <c r="B67" s="52" t="s">
        <v>103</v>
      </c>
      <c r="C67" s="193" t="s">
        <v>221</v>
      </c>
      <c r="D67" s="193"/>
      <c r="E67" s="193"/>
      <c r="F67" s="193"/>
      <c r="G67" s="193"/>
      <c r="H67" s="193"/>
      <c r="J67" s="28" t="s">
        <v>50</v>
      </c>
      <c r="K67" s="78">
        <f>'8.ค่าน้ำหนักรายโครงการ '!C69</f>
        <v>20.75</v>
      </c>
      <c r="L67" s="78">
        <f>'8.ค่าน้ำหนักรายโครงการ '!D69</f>
        <v>13.5</v>
      </c>
      <c r="M67" s="78">
        <f>'8.ค่าน้ำหนักรายโครงการ '!E69</f>
        <v>14.75</v>
      </c>
      <c r="N67" s="78">
        <f>'8.ค่าน้ำหนักรายโครงการ '!F69</f>
        <v>19.5</v>
      </c>
      <c r="O67" s="78">
        <f>'8.ค่าน้ำหนักรายโครงการ '!G69</f>
        <v>10.25</v>
      </c>
      <c r="P67" s="78">
        <f>'8.ค่าน้ำหนักรายโครงการ '!H69</f>
        <v>6.75</v>
      </c>
      <c r="Q67" s="78">
        <f t="shared" ref="Q67:Q71" si="7">SUM(K67:P67)</f>
        <v>85.5</v>
      </c>
    </row>
    <row r="68" spans="1:17" ht="15" x14ac:dyDescent="0.15">
      <c r="A68" s="191"/>
      <c r="B68" s="92" t="s">
        <v>109</v>
      </c>
      <c r="C68" s="193" t="s">
        <v>612</v>
      </c>
      <c r="D68" s="193"/>
      <c r="E68" s="193"/>
      <c r="F68" s="193"/>
      <c r="G68" s="193"/>
      <c r="H68" s="193"/>
      <c r="J68" s="28" t="s">
        <v>56</v>
      </c>
      <c r="K68" s="78">
        <v>23.333333333333332</v>
      </c>
      <c r="L68" s="78">
        <v>15</v>
      </c>
      <c r="M68" s="78">
        <v>12.333333333333334</v>
      </c>
      <c r="N68" s="78">
        <v>19.333333333333332</v>
      </c>
      <c r="O68" s="78">
        <v>11.666666666666666</v>
      </c>
      <c r="P68" s="78">
        <v>3.3333333333333335</v>
      </c>
      <c r="Q68" s="78">
        <v>85</v>
      </c>
    </row>
    <row r="69" spans="1:17" x14ac:dyDescent="0.15">
      <c r="A69" s="191"/>
      <c r="B69" s="201" t="s">
        <v>241</v>
      </c>
      <c r="C69" s="202"/>
      <c r="D69" s="202"/>
      <c r="E69" s="202"/>
      <c r="F69" s="202"/>
      <c r="G69" s="202"/>
      <c r="H69" s="203"/>
      <c r="J69" s="214" t="s">
        <v>241</v>
      </c>
      <c r="K69" s="214"/>
      <c r="L69" s="214"/>
      <c r="M69" s="214"/>
      <c r="N69" s="214"/>
      <c r="O69" s="214"/>
      <c r="P69" s="214"/>
      <c r="Q69" s="12"/>
    </row>
    <row r="70" spans="1:17" ht="16" customHeight="1" x14ac:dyDescent="0.15">
      <c r="A70" s="191"/>
      <c r="B70" s="92" t="s">
        <v>106</v>
      </c>
      <c r="C70" s="193" t="s">
        <v>224</v>
      </c>
      <c r="D70" s="193"/>
      <c r="E70" s="193"/>
      <c r="F70" s="193"/>
      <c r="G70" s="193"/>
      <c r="H70" s="193"/>
      <c r="J70" s="28" t="s">
        <v>53</v>
      </c>
      <c r="K70" s="78">
        <f>'8.ค่าน้ำหนักรายโครงการ '!C72</f>
        <v>19</v>
      </c>
      <c r="L70" s="78">
        <f>'8.ค่าน้ำหนักรายโครงการ '!D72</f>
        <v>11.75</v>
      </c>
      <c r="M70" s="78">
        <f>'8.ค่าน้ำหนักรายโครงการ '!E72</f>
        <v>12.25</v>
      </c>
      <c r="N70" s="78">
        <f>'8.ค่าน้ำหนักรายโครงการ '!F72</f>
        <v>15.5</v>
      </c>
      <c r="O70" s="78">
        <f>'8.ค่าน้ำหนักรายโครงการ '!G72</f>
        <v>11.75</v>
      </c>
      <c r="P70" s="78">
        <f>'8.ค่าน้ำหนักรายโครงการ '!H72</f>
        <v>8.25</v>
      </c>
      <c r="Q70" s="78">
        <f t="shared" si="7"/>
        <v>78.5</v>
      </c>
    </row>
    <row r="71" spans="1:17" ht="16" customHeight="1" x14ac:dyDescent="0.15">
      <c r="A71" s="191"/>
      <c r="B71" s="52" t="s">
        <v>107</v>
      </c>
      <c r="C71" s="193" t="s">
        <v>225</v>
      </c>
      <c r="D71" s="193"/>
      <c r="E71" s="193"/>
      <c r="F71" s="193"/>
      <c r="G71" s="193"/>
      <c r="H71" s="193"/>
      <c r="J71" s="28" t="s">
        <v>54</v>
      </c>
      <c r="K71" s="78">
        <f>'8.ค่าน้ำหนักรายโครงการ '!C73</f>
        <v>20.75</v>
      </c>
      <c r="L71" s="78">
        <f>'8.ค่าน้ำหนักรายโครงการ '!D73</f>
        <v>13.75</v>
      </c>
      <c r="M71" s="78">
        <f>'8.ค่าน้ำหนักรายโครงการ '!E73</f>
        <v>14</v>
      </c>
      <c r="N71" s="78">
        <f>'8.ค่าน้ำหนักรายโครงการ '!F73</f>
        <v>15.75</v>
      </c>
      <c r="O71" s="78">
        <f>'8.ค่าน้ำหนักรายโครงการ '!G73</f>
        <v>13</v>
      </c>
      <c r="P71" s="78">
        <f>'8.ค่าน้ำหนักรายโครงการ '!H73</f>
        <v>7</v>
      </c>
      <c r="Q71" s="78">
        <f t="shared" si="7"/>
        <v>84.25</v>
      </c>
    </row>
    <row r="72" spans="1:17" x14ac:dyDescent="0.15">
      <c r="A72" s="204" t="s">
        <v>48</v>
      </c>
      <c r="B72" s="201" t="s">
        <v>240</v>
      </c>
      <c r="C72" s="202"/>
      <c r="D72" s="202"/>
      <c r="E72" s="202"/>
      <c r="F72" s="202"/>
      <c r="G72" s="202"/>
      <c r="H72" s="203"/>
      <c r="J72" s="214" t="str">
        <f>B72</f>
        <v>ความเสี่ยง : สูญเสียความหลากหลายทางชีวภาพ (พันธุ์ไม้/สัตว์เฉพาะถิ่นสูญพันธุ์)</v>
      </c>
      <c r="K72" s="214"/>
      <c r="L72" s="214"/>
      <c r="M72" s="214"/>
      <c r="N72" s="214"/>
      <c r="O72" s="214"/>
      <c r="P72" s="214"/>
      <c r="Q72" s="214"/>
    </row>
    <row r="73" spans="1:17" ht="15" x14ac:dyDescent="0.15">
      <c r="A73" s="215"/>
      <c r="B73" s="92" t="s">
        <v>104</v>
      </c>
      <c r="C73" s="193" t="s">
        <v>222</v>
      </c>
      <c r="D73" s="193"/>
      <c r="E73" s="193"/>
      <c r="F73" s="193"/>
      <c r="G73" s="193"/>
      <c r="H73" s="193"/>
      <c r="J73" s="28" t="s">
        <v>51</v>
      </c>
      <c r="K73" s="78">
        <f>'8.ค่าน้ำหนักรายโครงการ '!C70</f>
        <v>23.25</v>
      </c>
      <c r="L73" s="78">
        <f>'8.ค่าน้ำหนักรายโครงการ '!D70</f>
        <v>15</v>
      </c>
      <c r="M73" s="78">
        <f>'8.ค่าน้ำหนักรายโครงการ '!E70</f>
        <v>15</v>
      </c>
      <c r="N73" s="78">
        <f>'8.ค่าน้ำหนักรายโครงการ '!F70</f>
        <v>18.5</v>
      </c>
      <c r="O73" s="78">
        <f>'8.ค่าน้ำหนักรายโครงการ '!G70</f>
        <v>13</v>
      </c>
      <c r="P73" s="78">
        <f>'8.ค่าน้ำหนักรายโครงการ '!H70</f>
        <v>9.75</v>
      </c>
      <c r="Q73" s="78">
        <f>SUM(K73:P73)</f>
        <v>94.5</v>
      </c>
    </row>
    <row r="74" spans="1:17" x14ac:dyDescent="0.15">
      <c r="A74" s="215"/>
      <c r="B74" s="201" t="s">
        <v>241</v>
      </c>
      <c r="C74" s="202"/>
      <c r="D74" s="202"/>
      <c r="E74" s="202"/>
      <c r="F74" s="202"/>
      <c r="G74" s="202"/>
      <c r="H74" s="203"/>
      <c r="J74" s="214" t="str">
        <f>B74</f>
        <v>ความเสี่ยง : ปริมาณน้ำท่า/น้ำฟ้าลดลง</v>
      </c>
      <c r="K74" s="214"/>
      <c r="L74" s="214"/>
      <c r="M74" s="214"/>
      <c r="N74" s="214"/>
      <c r="O74" s="214"/>
      <c r="P74" s="214"/>
      <c r="Q74" s="214"/>
    </row>
    <row r="75" spans="1:17" ht="15" x14ac:dyDescent="0.15">
      <c r="A75" s="215"/>
      <c r="B75" s="92" t="s">
        <v>105</v>
      </c>
      <c r="C75" s="193" t="s">
        <v>223</v>
      </c>
      <c r="D75" s="193"/>
      <c r="E75" s="193"/>
      <c r="F75" s="193"/>
      <c r="G75" s="193"/>
      <c r="H75" s="193"/>
      <c r="J75" s="28" t="s">
        <v>52</v>
      </c>
      <c r="K75" s="78">
        <f>'8.ค่าน้ำหนักรายโครงการ '!C71</f>
        <v>25</v>
      </c>
      <c r="L75" s="78">
        <f>'8.ค่าน้ำหนักรายโครงการ '!D71</f>
        <v>15</v>
      </c>
      <c r="M75" s="78">
        <f>'8.ค่าน้ำหนักรายโครงการ '!E71</f>
        <v>14.75</v>
      </c>
      <c r="N75" s="78">
        <f>'8.ค่าน้ำหนักรายโครงการ '!F71</f>
        <v>16.5</v>
      </c>
      <c r="O75" s="78">
        <f>'8.ค่าน้ำหนักรายโครงการ '!G71</f>
        <v>12.75</v>
      </c>
      <c r="P75" s="78">
        <f>'8.ค่าน้ำหนักรายโครงการ '!H71</f>
        <v>9.25</v>
      </c>
      <c r="Q75" s="78">
        <f>SUM(K75:P75)</f>
        <v>93.25</v>
      </c>
    </row>
    <row r="76" spans="1:17" ht="15" x14ac:dyDescent="0.15">
      <c r="A76" s="215"/>
      <c r="B76" s="92" t="s">
        <v>108</v>
      </c>
      <c r="C76" s="193" t="s">
        <v>226</v>
      </c>
      <c r="D76" s="193"/>
      <c r="E76" s="193"/>
      <c r="F76" s="193"/>
      <c r="G76" s="193"/>
      <c r="H76" s="193"/>
      <c r="J76" s="28" t="s">
        <v>55</v>
      </c>
      <c r="K76" s="78">
        <f>'8.ค่าน้ำหนักรายโครงการ '!C74</f>
        <v>19.5</v>
      </c>
      <c r="L76" s="78">
        <f>'8.ค่าน้ำหนักรายโครงการ '!D74</f>
        <v>12.75</v>
      </c>
      <c r="M76" s="78">
        <f>'8.ค่าน้ำหนักรายโครงการ '!E74</f>
        <v>13.75</v>
      </c>
      <c r="N76" s="78">
        <f>'8.ค่าน้ำหนักรายโครงการ '!F74</f>
        <v>14.75</v>
      </c>
      <c r="O76" s="78">
        <f>'8.ค่าน้ำหนักรายโครงการ '!G74</f>
        <v>11.75</v>
      </c>
      <c r="P76" s="78">
        <f>'8.ค่าน้ำหนักรายโครงการ '!H74</f>
        <v>6</v>
      </c>
      <c r="Q76" s="78">
        <f>SUM(K76:P76)</f>
        <v>78.5</v>
      </c>
    </row>
    <row r="77" spans="1:17" x14ac:dyDescent="0.15">
      <c r="A77" s="204" t="s">
        <v>49</v>
      </c>
      <c r="B77" s="52"/>
      <c r="C77" s="44"/>
      <c r="D77" s="44"/>
      <c r="E77" s="44"/>
      <c r="F77" s="44"/>
      <c r="G77" s="44"/>
      <c r="H77" s="44"/>
      <c r="J77" s="28"/>
      <c r="K77" s="78"/>
      <c r="L77" s="78"/>
      <c r="M77" s="78"/>
      <c r="N77" s="78"/>
      <c r="O77" s="78"/>
      <c r="P77" s="78"/>
      <c r="Q77" s="78"/>
    </row>
    <row r="78" spans="1:17" x14ac:dyDescent="0.15">
      <c r="A78" s="205"/>
      <c r="B78" s="52"/>
      <c r="C78" s="193"/>
      <c r="D78" s="193"/>
      <c r="E78" s="193"/>
      <c r="F78" s="193"/>
      <c r="G78" s="193"/>
      <c r="H78" s="193"/>
      <c r="J78" s="28"/>
      <c r="K78" s="78"/>
      <c r="L78" s="78"/>
      <c r="M78" s="78"/>
      <c r="N78" s="78"/>
      <c r="O78" s="78"/>
      <c r="P78" s="78"/>
      <c r="Q78" s="78"/>
    </row>
    <row r="79" spans="1:17" x14ac:dyDescent="0.15">
      <c r="A79" s="87"/>
    </row>
    <row r="80" spans="1:17" x14ac:dyDescent="0.15">
      <c r="A80" s="87"/>
    </row>
    <row r="81" spans="1:25" ht="16" customHeight="1" x14ac:dyDescent="0.15">
      <c r="A81" s="16" t="s">
        <v>118</v>
      </c>
      <c r="B81" s="195"/>
      <c r="C81" s="196"/>
      <c r="D81" s="196"/>
      <c r="E81" s="196"/>
      <c r="F81" s="196"/>
      <c r="G81" s="196"/>
      <c r="H81" s="197"/>
    </row>
    <row r="82" spans="1:25" ht="60" x14ac:dyDescent="0.15">
      <c r="A82" s="51" t="s">
        <v>254</v>
      </c>
      <c r="B82" s="198" t="s">
        <v>45</v>
      </c>
      <c r="C82" s="199"/>
      <c r="D82" s="199"/>
      <c r="E82" s="199"/>
      <c r="F82" s="199"/>
      <c r="G82" s="199"/>
      <c r="H82" s="200"/>
      <c r="J82" s="12"/>
      <c r="K82" s="14" t="s">
        <v>78</v>
      </c>
      <c r="L82" s="14" t="s">
        <v>79</v>
      </c>
      <c r="M82" s="14" t="s">
        <v>80</v>
      </c>
      <c r="N82" s="14" t="s">
        <v>81</v>
      </c>
      <c r="O82" s="14" t="s">
        <v>59</v>
      </c>
      <c r="P82" s="14" t="s">
        <v>82</v>
      </c>
      <c r="Q82" s="29" t="s">
        <v>83</v>
      </c>
    </row>
    <row r="83" spans="1:25" x14ac:dyDescent="0.15">
      <c r="A83" s="191" t="s">
        <v>47</v>
      </c>
      <c r="B83" s="206" t="s">
        <v>258</v>
      </c>
      <c r="C83" s="207"/>
      <c r="D83" s="207"/>
      <c r="E83" s="207"/>
      <c r="F83" s="207"/>
      <c r="G83" s="207"/>
      <c r="H83" s="208"/>
      <c r="J83" s="206" t="str">
        <f>B83</f>
        <v>ความเสี่ยง : การหยุดชะงักของบริการสาธารณะ</v>
      </c>
      <c r="K83" s="207"/>
      <c r="L83" s="207"/>
      <c r="M83" s="207"/>
      <c r="N83" s="207"/>
      <c r="O83" s="207"/>
      <c r="P83" s="207"/>
      <c r="Q83" s="208"/>
    </row>
    <row r="84" spans="1:25" ht="15" customHeight="1" x14ac:dyDescent="0.15">
      <c r="A84" s="191"/>
      <c r="B84" s="92" t="s">
        <v>106</v>
      </c>
      <c r="C84" s="209" t="s">
        <v>230</v>
      </c>
      <c r="D84" s="210"/>
      <c r="E84" s="210"/>
      <c r="F84" s="210"/>
      <c r="G84" s="210"/>
      <c r="H84" s="211"/>
      <c r="J84" s="28" t="s">
        <v>53</v>
      </c>
      <c r="K84" s="78">
        <f>'8.ค่าน้ำหนักรายโครงการ '!C88</f>
        <v>19</v>
      </c>
      <c r="L84" s="78">
        <f>'8.ค่าน้ำหนักรายโครงการ '!D88</f>
        <v>11.2</v>
      </c>
      <c r="M84" s="78">
        <f>'8.ค่าน้ำหนักรายโครงการ '!E88</f>
        <v>12</v>
      </c>
      <c r="N84" s="78">
        <f>'8.ค่าน้ำหนักรายโครงการ '!F88</f>
        <v>15.2</v>
      </c>
      <c r="O84" s="78">
        <f>'8.ค่าน้ำหนักรายโครงการ '!G88</f>
        <v>11.4</v>
      </c>
      <c r="P84" s="78">
        <f>'8.ค่าน้ำหนักรายโครงการ '!H88</f>
        <v>6.8</v>
      </c>
      <c r="Q84" s="78">
        <f>SUM(K84:P84)</f>
        <v>75.600000000000009</v>
      </c>
    </row>
    <row r="85" spans="1:25" ht="15" customHeight="1" x14ac:dyDescent="0.15">
      <c r="A85" s="191"/>
      <c r="B85" s="92" t="s">
        <v>618</v>
      </c>
      <c r="C85" s="216" t="s">
        <v>617</v>
      </c>
      <c r="D85" s="217"/>
      <c r="E85" s="217"/>
      <c r="F85" s="217"/>
      <c r="G85" s="217"/>
      <c r="H85" s="218"/>
      <c r="J85" s="92" t="s">
        <v>618</v>
      </c>
      <c r="K85" s="141">
        <v>25</v>
      </c>
      <c r="L85" s="141">
        <v>15</v>
      </c>
      <c r="M85" s="141">
        <v>15</v>
      </c>
      <c r="N85" s="141">
        <v>20</v>
      </c>
      <c r="O85" s="141">
        <v>15</v>
      </c>
      <c r="P85" s="141">
        <v>8</v>
      </c>
      <c r="Q85" s="78">
        <f t="shared" ref="Q85" si="8">SUM(K85:P85)</f>
        <v>98</v>
      </c>
    </row>
    <row r="86" spans="1:25" ht="15" customHeight="1" x14ac:dyDescent="0.15">
      <c r="A86" s="191"/>
      <c r="B86" s="92" t="s">
        <v>619</v>
      </c>
      <c r="C86" s="217" t="s">
        <v>616</v>
      </c>
      <c r="D86" s="217"/>
      <c r="E86" s="217"/>
      <c r="F86" s="217"/>
      <c r="G86" s="217"/>
      <c r="H86" s="218"/>
      <c r="J86" s="92" t="s">
        <v>619</v>
      </c>
      <c r="K86" s="141">
        <v>20</v>
      </c>
      <c r="L86" s="141">
        <v>15</v>
      </c>
      <c r="M86" s="141">
        <v>15</v>
      </c>
      <c r="N86" s="141">
        <v>20</v>
      </c>
      <c r="O86" s="141">
        <v>15</v>
      </c>
      <c r="P86" s="141">
        <v>5</v>
      </c>
      <c r="Q86" s="78">
        <f>SUM(K86:P86)</f>
        <v>90</v>
      </c>
      <c r="S86" s="141"/>
      <c r="T86" s="141"/>
      <c r="U86" s="141"/>
      <c r="V86" s="141"/>
      <c r="W86" s="141"/>
      <c r="X86" s="141"/>
      <c r="Y86" s="78"/>
    </row>
    <row r="87" spans="1:25" x14ac:dyDescent="0.15">
      <c r="A87" s="191"/>
      <c r="B87" s="201" t="s">
        <v>237</v>
      </c>
      <c r="C87" s="202"/>
      <c r="D87" s="202"/>
      <c r="E87" s="202"/>
      <c r="F87" s="202"/>
      <c r="G87" s="202"/>
      <c r="H87" s="203"/>
      <c r="J87" s="206" t="str">
        <f>B87</f>
        <v>ความเสี่ยง : ค่าใช้จ่ายเพิ่ม/ต้นทุนเพิ่ม</v>
      </c>
      <c r="K87" s="207"/>
      <c r="L87" s="207"/>
      <c r="M87" s="207"/>
      <c r="N87" s="207"/>
      <c r="O87" s="207"/>
      <c r="P87" s="207"/>
      <c r="Q87" s="208"/>
    </row>
    <row r="88" spans="1:25" ht="15" x14ac:dyDescent="0.15">
      <c r="A88" s="191"/>
      <c r="B88" s="92" t="s">
        <v>107</v>
      </c>
      <c r="C88" s="193" t="s">
        <v>231</v>
      </c>
      <c r="D88" s="193"/>
      <c r="E88" s="193"/>
      <c r="F88" s="193"/>
      <c r="G88" s="193"/>
      <c r="H88" s="193"/>
      <c r="J88" s="28" t="s">
        <v>54</v>
      </c>
      <c r="K88" s="78">
        <f>'8.ค่าน้ำหนักรายโครงการ '!C89</f>
        <v>17</v>
      </c>
      <c r="L88" s="78">
        <f>'8.ค่าน้ำหนักรายโครงการ '!D89</f>
        <v>11.4</v>
      </c>
      <c r="M88" s="78">
        <f>'8.ค่าน้ำหนักรายโครงการ '!E89</f>
        <v>12</v>
      </c>
      <c r="N88" s="78">
        <f>'8.ค่าน้ำหนักรายโครงการ '!F89</f>
        <v>14.6</v>
      </c>
      <c r="O88" s="78">
        <f>'8.ค่าน้ำหนักรายโครงการ '!G89</f>
        <v>12.4</v>
      </c>
      <c r="P88" s="78">
        <f>'8.ค่าน้ำหนักรายโครงการ '!H89</f>
        <v>7</v>
      </c>
      <c r="Q88" s="78">
        <f>SUM(K88:P88)</f>
        <v>74.400000000000006</v>
      </c>
    </row>
    <row r="89" spans="1:25" ht="16" customHeight="1" x14ac:dyDescent="0.15">
      <c r="A89" s="188" t="s">
        <v>48</v>
      </c>
      <c r="B89" s="201" t="s">
        <v>235</v>
      </c>
      <c r="C89" s="202"/>
      <c r="D89" s="202"/>
      <c r="E89" s="202"/>
      <c r="F89" s="202"/>
      <c r="G89" s="202"/>
      <c r="H89" s="203"/>
      <c r="J89" s="90" t="str">
        <f>B89</f>
        <v>ความเสี่ยง : สาธารณูปโภคเสียหาย</v>
      </c>
      <c r="K89" s="90"/>
      <c r="L89" s="90"/>
      <c r="M89" s="90"/>
      <c r="N89" s="90"/>
      <c r="O89" s="90"/>
      <c r="P89" s="90"/>
      <c r="Q89" s="90"/>
    </row>
    <row r="90" spans="1:25" ht="16" customHeight="1" x14ac:dyDescent="0.15">
      <c r="A90" s="220"/>
      <c r="B90" s="92" t="s">
        <v>103</v>
      </c>
      <c r="C90" s="193" t="s">
        <v>227</v>
      </c>
      <c r="D90" s="193"/>
      <c r="E90" s="193"/>
      <c r="F90" s="193"/>
      <c r="G90" s="193"/>
      <c r="H90" s="193"/>
      <c r="J90" s="28" t="s">
        <v>50</v>
      </c>
      <c r="K90" s="78">
        <f>'8.ค่าน้ำหนักรายโครงการ '!C85</f>
        <v>10.6</v>
      </c>
      <c r="L90" s="78">
        <f>'8.ค่าน้ำหนักรายโครงการ '!D85</f>
        <v>11</v>
      </c>
      <c r="M90" s="78">
        <f>'8.ค่าน้ำหนักรายโครงการ '!E85</f>
        <v>11</v>
      </c>
      <c r="N90" s="78">
        <f>'8.ค่าน้ำหนักรายโครงการ '!F85</f>
        <v>14</v>
      </c>
      <c r="O90" s="78">
        <f>'8.ค่าน้ำหนักรายโครงการ '!G85</f>
        <v>9.4</v>
      </c>
      <c r="P90" s="78">
        <f>'8.ค่าน้ำหนักรายโครงการ '!H85</f>
        <v>6</v>
      </c>
      <c r="Q90" s="78">
        <f>SUM(K90:P90)</f>
        <v>62</v>
      </c>
    </row>
    <row r="91" spans="1:25" ht="16" customHeight="1" x14ac:dyDescent="0.15">
      <c r="A91" s="220"/>
      <c r="B91" s="201" t="s">
        <v>236</v>
      </c>
      <c r="C91" s="202"/>
      <c r="D91" s="202"/>
      <c r="E91" s="202"/>
      <c r="F91" s="202"/>
      <c r="G91" s="202"/>
      <c r="H91" s="203"/>
      <c r="J91" s="214" t="str">
        <f>B91</f>
        <v>ความเสี่ยง : การสูญเสียทรัพย์สิน</v>
      </c>
      <c r="K91" s="214"/>
      <c r="L91" s="214"/>
      <c r="M91" s="214"/>
      <c r="N91" s="214"/>
      <c r="O91" s="214"/>
      <c r="P91" s="214"/>
      <c r="Q91" s="214"/>
    </row>
    <row r="92" spans="1:25" ht="16" customHeight="1" x14ac:dyDescent="0.15">
      <c r="A92" s="220"/>
      <c r="B92" s="92" t="s">
        <v>104</v>
      </c>
      <c r="C92" s="193" t="s">
        <v>228</v>
      </c>
      <c r="D92" s="193"/>
      <c r="E92" s="193"/>
      <c r="F92" s="193"/>
      <c r="G92" s="193"/>
      <c r="H92" s="193"/>
      <c r="J92" s="28" t="s">
        <v>51</v>
      </c>
      <c r="K92" s="78">
        <f>'8.ค่าน้ำหนักรายโครงการ '!C86</f>
        <v>18.600000000000001</v>
      </c>
      <c r="L92" s="78">
        <f>'8.ค่าน้ำหนักรายโครงการ '!D86</f>
        <v>12</v>
      </c>
      <c r="M92" s="78">
        <f>'8.ค่าน้ำหนักรายโครงการ '!E86</f>
        <v>13</v>
      </c>
      <c r="N92" s="78">
        <f>'8.ค่าน้ำหนักรายโครงการ '!F86</f>
        <v>16.600000000000001</v>
      </c>
      <c r="O92" s="78">
        <f>'8.ค่าน้ำหนักรายโครงการ '!G86</f>
        <v>11.4</v>
      </c>
      <c r="P92" s="78">
        <f>'8.ค่าน้ำหนักรายโครงการ '!H86</f>
        <v>8.1999999999999993</v>
      </c>
      <c r="Q92" s="78">
        <f>SUM(K92:P92)</f>
        <v>79.800000000000011</v>
      </c>
    </row>
    <row r="93" spans="1:25" ht="16" customHeight="1" x14ac:dyDescent="0.15">
      <c r="A93" s="220"/>
      <c r="B93" s="92" t="s">
        <v>105</v>
      </c>
      <c r="C93" s="209" t="s">
        <v>229</v>
      </c>
      <c r="D93" s="210"/>
      <c r="E93" s="210"/>
      <c r="F93" s="210"/>
      <c r="G93" s="210"/>
      <c r="H93" s="211"/>
      <c r="J93" s="28" t="s">
        <v>52</v>
      </c>
      <c r="K93" s="78">
        <f>'8.ค่าน้ำหนักรายโครงการ '!C87</f>
        <v>19.600000000000001</v>
      </c>
      <c r="L93" s="78">
        <f>'8.ค่าน้ำหนักรายโครงการ '!D87</f>
        <v>12.6</v>
      </c>
      <c r="M93" s="78">
        <f>'8.ค่าน้ำหนักรายโครงการ '!E87</f>
        <v>13</v>
      </c>
      <c r="N93" s="78">
        <f>'8.ค่าน้ำหนักรายโครงการ '!F87</f>
        <v>16.2</v>
      </c>
      <c r="O93" s="78">
        <f>'8.ค่าน้ำหนักรายโครงการ '!G87</f>
        <v>12.4</v>
      </c>
      <c r="P93" s="78">
        <f>'8.ค่าน้ำหนักรายโครงการ '!H87</f>
        <v>8.1999999999999993</v>
      </c>
      <c r="Q93" s="78">
        <f>SUM(K93:P93)</f>
        <v>82.000000000000014</v>
      </c>
    </row>
    <row r="94" spans="1:25" ht="16" customHeight="1" x14ac:dyDescent="0.15">
      <c r="A94" s="220"/>
      <c r="B94" s="201" t="s">
        <v>253</v>
      </c>
      <c r="C94" s="202"/>
      <c r="D94" s="202"/>
      <c r="E94" s="202"/>
      <c r="F94" s="202"/>
      <c r="G94" s="202"/>
      <c r="H94" s="203"/>
      <c r="J94" s="214" t="str">
        <f>B94</f>
        <v>ความเสี่ยง : การใช้พลังงานเพิ่มขึ้น</v>
      </c>
      <c r="K94" s="214"/>
      <c r="L94" s="214"/>
      <c r="M94" s="214"/>
      <c r="N94" s="214"/>
      <c r="O94" s="214"/>
      <c r="P94" s="214"/>
      <c r="Q94" s="214"/>
    </row>
    <row r="95" spans="1:25" ht="16" customHeight="1" x14ac:dyDescent="0.15">
      <c r="A95" s="220"/>
      <c r="B95" s="92" t="s">
        <v>108</v>
      </c>
      <c r="C95" s="193" t="s">
        <v>232</v>
      </c>
      <c r="D95" s="193"/>
      <c r="E95" s="193"/>
      <c r="F95" s="193"/>
      <c r="G95" s="193"/>
      <c r="H95" s="193"/>
      <c r="J95" s="28" t="s">
        <v>55</v>
      </c>
      <c r="K95" s="78">
        <f>'8.ค่าน้ำหนักรายโครงการ '!C90</f>
        <v>21</v>
      </c>
      <c r="L95" s="78">
        <f>'8.ค่าน้ำหนักรายโครงการ '!D90</f>
        <v>13.8</v>
      </c>
      <c r="M95" s="78">
        <f>'8.ค่าน้ำหนักรายโครงการ '!E90</f>
        <v>13.6</v>
      </c>
      <c r="N95" s="78">
        <f>'8.ค่าน้ำหนักรายโครงการ '!F90</f>
        <v>17.2</v>
      </c>
      <c r="O95" s="78">
        <f>'8.ค่าน้ำหนักรายโครงการ '!G90</f>
        <v>13.4</v>
      </c>
      <c r="P95" s="78">
        <f>'8.ค่าน้ำหนักรายโครงการ '!H90</f>
        <v>8</v>
      </c>
      <c r="Q95" s="78">
        <f t="shared" ref="Q95:Q98" si="9">SUM(K95:P95)</f>
        <v>87</v>
      </c>
    </row>
    <row r="96" spans="1:25" ht="16" customHeight="1" x14ac:dyDescent="0.15">
      <c r="A96" s="220"/>
      <c r="B96" s="92" t="s">
        <v>109</v>
      </c>
      <c r="C96" s="193" t="s">
        <v>233</v>
      </c>
      <c r="D96" s="193"/>
      <c r="E96" s="193"/>
      <c r="F96" s="193"/>
      <c r="G96" s="193"/>
      <c r="H96" s="193"/>
      <c r="J96" s="28" t="s">
        <v>56</v>
      </c>
      <c r="K96" s="78">
        <f>'8.ค่าน้ำหนักรายโครงการ '!C91</f>
        <v>19.600000000000001</v>
      </c>
      <c r="L96" s="78">
        <f>'8.ค่าน้ำหนักรายโครงการ '!D91</f>
        <v>13</v>
      </c>
      <c r="M96" s="78">
        <f>'8.ค่าน้ำหนักรายโครงการ '!E91</f>
        <v>12.8</v>
      </c>
      <c r="N96" s="78">
        <f>'8.ค่าน้ำหนักรายโครงการ '!F91</f>
        <v>15.2</v>
      </c>
      <c r="O96" s="78">
        <f>'8.ค่าน้ำหนักรายโครงการ '!G91</f>
        <v>13</v>
      </c>
      <c r="P96" s="78">
        <f>'8.ค่าน้ำหนักรายโครงการ '!H91</f>
        <v>7</v>
      </c>
      <c r="Q96" s="78">
        <f t="shared" si="9"/>
        <v>80.600000000000009</v>
      </c>
    </row>
    <row r="97" spans="1:17" ht="16" customHeight="1" x14ac:dyDescent="0.15">
      <c r="A97" s="220"/>
      <c r="B97" s="201" t="s">
        <v>238</v>
      </c>
      <c r="C97" s="202"/>
      <c r="D97" s="202"/>
      <c r="E97" s="202"/>
      <c r="F97" s="202"/>
      <c r="G97" s="202"/>
      <c r="H97" s="203"/>
      <c r="J97" s="88" t="str">
        <f>B97</f>
        <v>ความเสี่ยง : ความเจ็บป่วย/บาดเจ็บ/เสียชีวต</v>
      </c>
      <c r="K97" s="78"/>
      <c r="L97" s="78"/>
      <c r="M97" s="78"/>
      <c r="N97" s="78"/>
      <c r="O97" s="78"/>
      <c r="P97" s="78"/>
      <c r="Q97" s="78"/>
    </row>
    <row r="98" spans="1:17" ht="16" customHeight="1" x14ac:dyDescent="0.15">
      <c r="A98" s="220"/>
      <c r="B98" s="92" t="s">
        <v>110</v>
      </c>
      <c r="C98" s="193" t="s">
        <v>234</v>
      </c>
      <c r="D98" s="193"/>
      <c r="E98" s="193"/>
      <c r="F98" s="193"/>
      <c r="G98" s="193"/>
      <c r="H98" s="193"/>
      <c r="J98" s="136" t="s">
        <v>57</v>
      </c>
      <c r="K98" s="78">
        <f>'8.ค่าน้ำหนักรายโครงการ '!C92</f>
        <v>21</v>
      </c>
      <c r="L98" s="78">
        <f>'8.ค่าน้ำหนักรายโครงการ '!D92</f>
        <v>12.6</v>
      </c>
      <c r="M98" s="78">
        <f>'8.ค่าน้ำหนักรายโครงการ '!E92</f>
        <v>11.8</v>
      </c>
      <c r="N98" s="78">
        <f>'8.ค่าน้ำหนักรายโครงการ '!F92</f>
        <v>16.2</v>
      </c>
      <c r="O98" s="78">
        <f>'8.ค่าน้ำหนักรายโครงการ '!G92</f>
        <v>12.4</v>
      </c>
      <c r="P98" s="78">
        <f>'8.ค่าน้ำหนักรายโครงการ '!H92</f>
        <v>7</v>
      </c>
      <c r="Q98" s="78">
        <f t="shared" si="9"/>
        <v>81.000000000000014</v>
      </c>
    </row>
    <row r="99" spans="1:17" ht="16" customHeight="1" x14ac:dyDescent="0.15">
      <c r="A99" s="220"/>
      <c r="B99" s="201" t="s">
        <v>237</v>
      </c>
      <c r="C99" s="202"/>
      <c r="D99" s="202"/>
      <c r="E99" s="202"/>
      <c r="F99" s="202"/>
      <c r="G99" s="202"/>
      <c r="H99" s="203"/>
      <c r="J99" s="138" t="str">
        <f>B99</f>
        <v>ความเสี่ยง : ค่าใช้จ่ายเพิ่ม/ต้นทุนเพิ่ม</v>
      </c>
      <c r="K99" s="78"/>
      <c r="L99" s="78"/>
      <c r="M99" s="78"/>
      <c r="N99" s="78"/>
      <c r="O99" s="78"/>
      <c r="P99" s="78"/>
      <c r="Q99" s="78"/>
    </row>
    <row r="100" spans="1:17" ht="16" customHeight="1" x14ac:dyDescent="0.15">
      <c r="A100" s="220"/>
      <c r="B100" s="92" t="s">
        <v>628</v>
      </c>
      <c r="C100" s="216" t="s">
        <v>620</v>
      </c>
      <c r="D100" s="217"/>
      <c r="E100" s="217"/>
      <c r="F100" s="217"/>
      <c r="G100" s="217"/>
      <c r="H100" s="218"/>
      <c r="I100">
        <v>3</v>
      </c>
      <c r="J100" s="52" t="s">
        <v>628</v>
      </c>
      <c r="K100" s="141">
        <v>20</v>
      </c>
      <c r="L100" s="141">
        <v>15</v>
      </c>
      <c r="M100" s="141">
        <v>15</v>
      </c>
      <c r="N100" s="141">
        <v>20</v>
      </c>
      <c r="O100" s="141">
        <v>15</v>
      </c>
      <c r="P100" s="141">
        <v>5</v>
      </c>
      <c r="Q100" s="78">
        <f t="shared" ref="Q100:Q101" si="10">SUM(K100:P100)</f>
        <v>90</v>
      </c>
    </row>
    <row r="101" spans="1:17" ht="16" customHeight="1" x14ac:dyDescent="0.15">
      <c r="A101" s="220"/>
      <c r="B101" s="92" t="s">
        <v>629</v>
      </c>
      <c r="C101" s="216" t="s">
        <v>621</v>
      </c>
      <c r="D101" s="217"/>
      <c r="E101" s="217"/>
      <c r="F101" s="217"/>
      <c r="G101" s="217"/>
      <c r="H101" s="218"/>
      <c r="I101">
        <v>1</v>
      </c>
      <c r="J101" s="52" t="s">
        <v>629</v>
      </c>
      <c r="K101" s="141">
        <v>25</v>
      </c>
      <c r="L101" s="141">
        <v>15</v>
      </c>
      <c r="M101" s="141">
        <v>15</v>
      </c>
      <c r="N101" s="141">
        <v>20</v>
      </c>
      <c r="O101" s="141">
        <v>15</v>
      </c>
      <c r="P101" s="141">
        <v>8</v>
      </c>
      <c r="Q101" s="78">
        <f t="shared" si="10"/>
        <v>98</v>
      </c>
    </row>
    <row r="102" spans="1:17" ht="16" customHeight="1" x14ac:dyDescent="0.15">
      <c r="A102" s="220"/>
      <c r="B102" s="92" t="s">
        <v>630</v>
      </c>
      <c r="C102" s="216" t="s">
        <v>622</v>
      </c>
      <c r="D102" s="217"/>
      <c r="E102" s="217"/>
      <c r="F102" s="217"/>
      <c r="G102" s="217"/>
      <c r="H102" s="218"/>
      <c r="I102">
        <v>2</v>
      </c>
      <c r="J102" s="52" t="s">
        <v>630</v>
      </c>
      <c r="K102" s="141">
        <v>25</v>
      </c>
      <c r="L102" s="141">
        <v>15</v>
      </c>
      <c r="M102" s="141">
        <v>15</v>
      </c>
      <c r="N102" s="141">
        <v>20</v>
      </c>
      <c r="O102" s="141">
        <v>15</v>
      </c>
      <c r="P102" s="141">
        <v>8</v>
      </c>
      <c r="Q102" s="78">
        <f t="shared" ref="Q102:Q105" si="11">SUM(K102:P102)</f>
        <v>98</v>
      </c>
    </row>
    <row r="103" spans="1:17" ht="16" customHeight="1" x14ac:dyDescent="0.15">
      <c r="A103" s="220"/>
      <c r="B103" s="201" t="s">
        <v>253</v>
      </c>
      <c r="C103" s="202"/>
      <c r="D103" s="202"/>
      <c r="E103" s="202"/>
      <c r="F103" s="202"/>
      <c r="G103" s="202"/>
      <c r="H103" s="203"/>
      <c r="J103" s="138" t="str">
        <f>B103</f>
        <v>ความเสี่ยง : การใช้พลังงานเพิ่มขึ้น</v>
      </c>
      <c r="K103" s="78"/>
      <c r="L103" s="78"/>
      <c r="M103" s="78"/>
      <c r="N103" s="78"/>
      <c r="O103" s="78"/>
      <c r="P103" s="78"/>
      <c r="Q103" s="78"/>
    </row>
    <row r="104" spans="1:17" ht="16" customHeight="1" x14ac:dyDescent="0.15">
      <c r="A104" s="220"/>
      <c r="B104" s="92" t="s">
        <v>631</v>
      </c>
      <c r="C104" s="216" t="s">
        <v>623</v>
      </c>
      <c r="D104" s="217"/>
      <c r="E104" s="217"/>
      <c r="F104" s="217"/>
      <c r="G104" s="217"/>
      <c r="H104" s="218"/>
      <c r="I104">
        <v>4</v>
      </c>
      <c r="J104" s="52" t="s">
        <v>631</v>
      </c>
      <c r="K104" s="78">
        <v>20</v>
      </c>
      <c r="L104" s="78">
        <v>10</v>
      </c>
      <c r="M104" s="78">
        <v>10</v>
      </c>
      <c r="N104" s="78">
        <v>10</v>
      </c>
      <c r="O104" s="78">
        <v>10</v>
      </c>
      <c r="P104" s="78">
        <v>10</v>
      </c>
      <c r="Q104" s="78">
        <f t="shared" ref="Q104" si="12">SUM(K104:P104)</f>
        <v>70</v>
      </c>
    </row>
    <row r="105" spans="1:17" ht="16" customHeight="1" x14ac:dyDescent="0.15">
      <c r="A105" s="220"/>
      <c r="B105" s="92" t="s">
        <v>632</v>
      </c>
      <c r="C105" s="216" t="s">
        <v>624</v>
      </c>
      <c r="D105" s="217"/>
      <c r="E105" s="217"/>
      <c r="F105" s="217"/>
      <c r="G105" s="217"/>
      <c r="H105" s="218"/>
      <c r="J105" s="52" t="s">
        <v>632</v>
      </c>
      <c r="K105" s="78">
        <v>20</v>
      </c>
      <c r="L105" s="78">
        <v>10</v>
      </c>
      <c r="M105" s="78">
        <v>10</v>
      </c>
      <c r="N105" s="78">
        <v>10</v>
      </c>
      <c r="O105" s="78">
        <v>10</v>
      </c>
      <c r="P105" s="78">
        <v>5</v>
      </c>
      <c r="Q105" s="78">
        <f t="shared" si="11"/>
        <v>65</v>
      </c>
    </row>
    <row r="106" spans="1:17" ht="16" customHeight="1" x14ac:dyDescent="0.15">
      <c r="A106" s="220"/>
      <c r="B106" s="201" t="s">
        <v>238</v>
      </c>
      <c r="C106" s="202"/>
      <c r="D106" s="202"/>
      <c r="E106" s="202"/>
      <c r="F106" s="202"/>
      <c r="G106" s="202"/>
      <c r="H106" s="203"/>
      <c r="J106" s="138" t="str">
        <f>B106</f>
        <v>ความเสี่ยง : ความเจ็บป่วย/บาดเจ็บ/เสียชีวต</v>
      </c>
      <c r="K106" s="78"/>
      <c r="L106" s="78"/>
      <c r="M106" s="78"/>
      <c r="N106" s="78"/>
      <c r="O106" s="78"/>
      <c r="P106" s="78"/>
      <c r="Q106" s="78"/>
    </row>
    <row r="107" spans="1:17" ht="16" customHeight="1" x14ac:dyDescent="0.15">
      <c r="A107" s="220"/>
      <c r="B107" s="92" t="s">
        <v>633</v>
      </c>
      <c r="C107" s="219" t="s">
        <v>625</v>
      </c>
      <c r="D107" s="212"/>
      <c r="E107" s="212"/>
      <c r="F107" s="212"/>
      <c r="G107" s="212"/>
      <c r="H107" s="213"/>
      <c r="I107">
        <v>5</v>
      </c>
      <c r="J107" s="52" t="s">
        <v>633</v>
      </c>
      <c r="K107" s="78">
        <v>20</v>
      </c>
      <c r="L107" s="78">
        <v>15</v>
      </c>
      <c r="M107" s="78">
        <v>15</v>
      </c>
      <c r="N107" s="78">
        <v>20</v>
      </c>
      <c r="O107" s="78">
        <v>10</v>
      </c>
      <c r="P107" s="78">
        <v>10</v>
      </c>
      <c r="Q107" s="78">
        <f t="shared" ref="Q107" si="13">SUM(K107:P107)</f>
        <v>90</v>
      </c>
    </row>
    <row r="108" spans="1:17" ht="16" customHeight="1" x14ac:dyDescent="0.15">
      <c r="A108" s="220"/>
      <c r="B108" s="92" t="s">
        <v>634</v>
      </c>
      <c r="C108" s="219" t="s">
        <v>626</v>
      </c>
      <c r="D108" s="212"/>
      <c r="E108" s="212"/>
      <c r="F108" s="212"/>
      <c r="G108" s="212"/>
      <c r="H108" s="213"/>
      <c r="J108" s="52" t="s">
        <v>634</v>
      </c>
      <c r="K108" s="78">
        <v>20</v>
      </c>
      <c r="L108" s="78">
        <v>15</v>
      </c>
      <c r="M108" s="78">
        <v>15</v>
      </c>
      <c r="N108" s="78">
        <v>20</v>
      </c>
      <c r="O108" s="78">
        <v>10</v>
      </c>
      <c r="P108" s="78">
        <v>10</v>
      </c>
      <c r="Q108" s="78">
        <f t="shared" ref="Q108" si="14">SUM(K108:P108)</f>
        <v>90</v>
      </c>
    </row>
    <row r="109" spans="1:17" ht="16" customHeight="1" x14ac:dyDescent="0.15">
      <c r="A109" s="220"/>
      <c r="B109" s="92" t="s">
        <v>635</v>
      </c>
      <c r="C109" s="219" t="s">
        <v>627</v>
      </c>
      <c r="D109" s="212"/>
      <c r="E109" s="212"/>
      <c r="F109" s="212"/>
      <c r="G109" s="212"/>
      <c r="H109" s="213"/>
      <c r="J109" s="52" t="s">
        <v>635</v>
      </c>
      <c r="K109" s="78">
        <v>20</v>
      </c>
      <c r="L109" s="78">
        <v>15</v>
      </c>
      <c r="M109" s="78">
        <v>15</v>
      </c>
      <c r="N109" s="78">
        <v>19</v>
      </c>
      <c r="O109" s="78">
        <v>10</v>
      </c>
      <c r="P109" s="78">
        <v>10</v>
      </c>
      <c r="Q109" s="78">
        <f t="shared" ref="Q109" si="15">SUM(K109:P109)</f>
        <v>89</v>
      </c>
    </row>
    <row r="110" spans="1:17" x14ac:dyDescent="0.15">
      <c r="A110" s="188" t="s">
        <v>49</v>
      </c>
      <c r="B110" s="92"/>
      <c r="C110" s="193"/>
      <c r="D110" s="193"/>
      <c r="E110" s="193"/>
      <c r="F110" s="193"/>
      <c r="G110" s="193"/>
      <c r="H110" s="193"/>
      <c r="J110" s="136"/>
      <c r="K110" s="78"/>
      <c r="L110" s="78"/>
      <c r="M110" s="78"/>
      <c r="N110" s="78"/>
      <c r="O110" s="78"/>
      <c r="P110" s="78"/>
      <c r="Q110" s="78"/>
    </row>
    <row r="111" spans="1:17" x14ac:dyDescent="0.15">
      <c r="A111" s="189"/>
      <c r="B111" s="92"/>
      <c r="C111" s="193"/>
      <c r="D111" s="193"/>
      <c r="E111" s="193"/>
      <c r="F111" s="193"/>
      <c r="G111" s="193"/>
      <c r="H111" s="193"/>
      <c r="J111" s="28"/>
      <c r="K111" s="78"/>
      <c r="L111" s="78"/>
      <c r="M111" s="78"/>
      <c r="N111" s="78"/>
      <c r="O111" s="78"/>
      <c r="P111" s="78"/>
      <c r="Q111" s="78"/>
    </row>
  </sheetData>
  <mergeCells count="130">
    <mergeCell ref="C105:H105"/>
    <mergeCell ref="B103:H103"/>
    <mergeCell ref="B106:H106"/>
    <mergeCell ref="C107:H107"/>
    <mergeCell ref="C108:H108"/>
    <mergeCell ref="C109:H109"/>
    <mergeCell ref="A89:A109"/>
    <mergeCell ref="C68:H68"/>
    <mergeCell ref="C85:H85"/>
    <mergeCell ref="C86:H86"/>
    <mergeCell ref="B99:H99"/>
    <mergeCell ref="C100:H100"/>
    <mergeCell ref="C101:H101"/>
    <mergeCell ref="C102:H102"/>
    <mergeCell ref="C104:H104"/>
    <mergeCell ref="A72:A76"/>
    <mergeCell ref="A83:A88"/>
    <mergeCell ref="C98:H98"/>
    <mergeCell ref="J94:Q94"/>
    <mergeCell ref="J72:Q72"/>
    <mergeCell ref="J74:Q74"/>
    <mergeCell ref="J91:Q91"/>
    <mergeCell ref="J83:Q83"/>
    <mergeCell ref="C84:H84"/>
    <mergeCell ref="B69:H69"/>
    <mergeCell ref="J69:P69"/>
    <mergeCell ref="J87:Q87"/>
    <mergeCell ref="C93:H93"/>
    <mergeCell ref="C75:H75"/>
    <mergeCell ref="C70:H70"/>
    <mergeCell ref="C71:H71"/>
    <mergeCell ref="C76:H76"/>
    <mergeCell ref="C73:H73"/>
    <mergeCell ref="B89:H89"/>
    <mergeCell ref="B91:H91"/>
    <mergeCell ref="C78:H78"/>
    <mergeCell ref="B81:H81"/>
    <mergeCell ref="J56:Q56"/>
    <mergeCell ref="J59:Q59"/>
    <mergeCell ref="J66:Q66"/>
    <mergeCell ref="J24:Q24"/>
    <mergeCell ref="J27:Q27"/>
    <mergeCell ref="J30:Q30"/>
    <mergeCell ref="J40:Q40"/>
    <mergeCell ref="A54:A55"/>
    <mergeCell ref="A56:A60"/>
    <mergeCell ref="A33:A34"/>
    <mergeCell ref="B65:H65"/>
    <mergeCell ref="C26:H26"/>
    <mergeCell ref="C47:H47"/>
    <mergeCell ref="C48:H48"/>
    <mergeCell ref="A45:A48"/>
    <mergeCell ref="C58:H58"/>
    <mergeCell ref="B64:H64"/>
    <mergeCell ref="C49:H49"/>
    <mergeCell ref="C61:H61"/>
    <mergeCell ref="C33:H33"/>
    <mergeCell ref="C34:H34"/>
    <mergeCell ref="J6:Q6"/>
    <mergeCell ref="J21:Q21"/>
    <mergeCell ref="C110:H110"/>
    <mergeCell ref="C15:H15"/>
    <mergeCell ref="C16:H16"/>
    <mergeCell ref="B82:H82"/>
    <mergeCell ref="C88:H88"/>
    <mergeCell ref="C95:H95"/>
    <mergeCell ref="C96:H96"/>
    <mergeCell ref="B83:H83"/>
    <mergeCell ref="B87:H87"/>
    <mergeCell ref="B94:H94"/>
    <mergeCell ref="B52:H52"/>
    <mergeCell ref="B53:H53"/>
    <mergeCell ref="B19:H19"/>
    <mergeCell ref="B20:H20"/>
    <mergeCell ref="C29:H29"/>
    <mergeCell ref="C44:H44"/>
    <mergeCell ref="C90:H90"/>
    <mergeCell ref="C92:H92"/>
    <mergeCell ref="J45:Q45"/>
    <mergeCell ref="J54:Q54"/>
    <mergeCell ref="B72:H72"/>
    <mergeCell ref="B74:H74"/>
    <mergeCell ref="C67:H67"/>
    <mergeCell ref="B24:H24"/>
    <mergeCell ref="B27:H27"/>
    <mergeCell ref="B30:H30"/>
    <mergeCell ref="B40:H40"/>
    <mergeCell ref="B45:H45"/>
    <mergeCell ref="B54:H54"/>
    <mergeCell ref="B56:H56"/>
    <mergeCell ref="B59:H59"/>
    <mergeCell ref="B66:H66"/>
    <mergeCell ref="B4:H4"/>
    <mergeCell ref="B5:H5"/>
    <mergeCell ref="C7:H7"/>
    <mergeCell ref="C8:H8"/>
    <mergeCell ref="C9:H9"/>
    <mergeCell ref="C14:H14"/>
    <mergeCell ref="A13:A14"/>
    <mergeCell ref="A15:A16"/>
    <mergeCell ref="B6:H6"/>
    <mergeCell ref="B13:H13"/>
    <mergeCell ref="B11:H11"/>
    <mergeCell ref="C12:H12"/>
    <mergeCell ref="C10:H10"/>
    <mergeCell ref="A6:A12"/>
    <mergeCell ref="A110:A111"/>
    <mergeCell ref="A66:A71"/>
    <mergeCell ref="A21:A23"/>
    <mergeCell ref="A40:A44"/>
    <mergeCell ref="C31:H31"/>
    <mergeCell ref="C32:H32"/>
    <mergeCell ref="C22:H22"/>
    <mergeCell ref="C23:H23"/>
    <mergeCell ref="C25:H25"/>
    <mergeCell ref="C28:H28"/>
    <mergeCell ref="A24:A32"/>
    <mergeCell ref="C55:H55"/>
    <mergeCell ref="C57:H57"/>
    <mergeCell ref="C60:H60"/>
    <mergeCell ref="B38:H38"/>
    <mergeCell ref="B39:H39"/>
    <mergeCell ref="C41:H41"/>
    <mergeCell ref="C46:H46"/>
    <mergeCell ref="C42:H42"/>
    <mergeCell ref="C43:H43"/>
    <mergeCell ref="B97:H97"/>
    <mergeCell ref="A77:A78"/>
    <mergeCell ref="C111:H111"/>
    <mergeCell ref="B21:H21"/>
  </mergeCells>
  <phoneticPr fontId="8" type="noConversion"/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Q149"/>
  <sheetViews>
    <sheetView topLeftCell="A124" zoomScale="87" zoomScaleNormal="123" workbookViewId="0">
      <selection activeCell="C138" sqref="C138:H138"/>
    </sheetView>
  </sheetViews>
  <sheetFormatPr baseColWidth="10" defaultColWidth="8.83203125" defaultRowHeight="14" x14ac:dyDescent="0.15"/>
  <cols>
    <col min="1" max="1" width="34.6640625" customWidth="1"/>
    <col min="2" max="2" width="12.6640625" customWidth="1"/>
    <col min="3" max="3" width="8.6640625" customWidth="1"/>
    <col min="7" max="7" width="8.6640625" customWidth="1"/>
    <col min="8" max="8" width="17.1640625" customWidth="1"/>
    <col min="9" max="9" width="35.83203125" customWidth="1"/>
    <col min="10" max="10" width="24.83203125" customWidth="1"/>
    <col min="11" max="11" width="36.83203125" customWidth="1"/>
    <col min="12" max="12" width="31" customWidth="1"/>
  </cols>
  <sheetData>
    <row r="1" spans="1:12" ht="15" x14ac:dyDescent="0.15">
      <c r="A1" s="4" t="s">
        <v>9</v>
      </c>
      <c r="B1" s="4" t="s">
        <v>178</v>
      </c>
    </row>
    <row r="2" spans="1:12" ht="15" x14ac:dyDescent="0.15">
      <c r="A2" s="4" t="s">
        <v>10</v>
      </c>
      <c r="B2" s="53">
        <v>2566</v>
      </c>
    </row>
    <row r="6" spans="1:12" x14ac:dyDescent="0.15">
      <c r="A6" s="15" t="s">
        <v>11</v>
      </c>
      <c r="B6" s="221" t="s">
        <v>113</v>
      </c>
      <c r="C6" s="221"/>
      <c r="D6" s="221"/>
      <c r="E6" s="221"/>
      <c r="F6" s="221"/>
      <c r="G6" s="221"/>
    </row>
    <row r="7" spans="1:12" ht="15" x14ac:dyDescent="0.15">
      <c r="A7" s="15" t="s">
        <v>46</v>
      </c>
      <c r="B7" s="231" t="s">
        <v>377</v>
      </c>
      <c r="C7" s="231"/>
      <c r="D7" s="231"/>
      <c r="E7" s="231"/>
      <c r="F7" s="231"/>
      <c r="G7" s="231"/>
      <c r="H7" s="231"/>
      <c r="I7" s="231"/>
    </row>
    <row r="8" spans="1:12" ht="15" x14ac:dyDescent="0.15">
      <c r="A8" s="97" t="s">
        <v>254</v>
      </c>
      <c r="B8" s="222" t="s">
        <v>45</v>
      </c>
      <c r="C8" s="223"/>
      <c r="D8" s="223"/>
      <c r="E8" s="223"/>
      <c r="F8" s="223"/>
      <c r="G8" s="223"/>
      <c r="H8" s="224"/>
      <c r="I8" s="22" t="s">
        <v>60</v>
      </c>
      <c r="J8" s="22" t="s">
        <v>63</v>
      </c>
      <c r="K8" s="22" t="s">
        <v>64</v>
      </c>
      <c r="L8" s="22" t="s">
        <v>65</v>
      </c>
    </row>
    <row r="9" spans="1:12" ht="15" customHeight="1" x14ac:dyDescent="0.15">
      <c r="A9" s="225" t="s">
        <v>255</v>
      </c>
      <c r="B9" s="206" t="s">
        <v>251</v>
      </c>
      <c r="C9" s="207"/>
      <c r="D9" s="207"/>
      <c r="E9" s="207"/>
      <c r="F9" s="207"/>
      <c r="G9" s="207"/>
      <c r="H9" s="208"/>
      <c r="I9" s="102"/>
      <c r="J9" s="102"/>
      <c r="K9" s="102"/>
      <c r="L9" s="102"/>
    </row>
    <row r="10" spans="1:12" ht="30" customHeight="1" x14ac:dyDescent="0.15">
      <c r="A10" s="226"/>
      <c r="B10" s="52" t="s">
        <v>103</v>
      </c>
      <c r="C10" s="209" t="s">
        <v>204</v>
      </c>
      <c r="D10" s="210"/>
      <c r="E10" s="210"/>
      <c r="F10" s="210"/>
      <c r="G10" s="210"/>
      <c r="H10" s="211"/>
      <c r="I10" s="102" t="s">
        <v>260</v>
      </c>
      <c r="J10" s="102" t="s">
        <v>261</v>
      </c>
      <c r="K10" s="102" t="s">
        <v>262</v>
      </c>
      <c r="L10" s="102" t="s">
        <v>263</v>
      </c>
    </row>
    <row r="11" spans="1:12" ht="16" customHeight="1" x14ac:dyDescent="0.15">
      <c r="A11" s="226"/>
      <c r="B11" s="92" t="s">
        <v>104</v>
      </c>
      <c r="C11" s="209" t="s">
        <v>205</v>
      </c>
      <c r="D11" s="210"/>
      <c r="E11" s="210"/>
      <c r="F11" s="210"/>
      <c r="G11" s="210"/>
      <c r="H11" s="211"/>
      <c r="I11" s="102" t="s">
        <v>264</v>
      </c>
      <c r="J11" s="102" t="s">
        <v>265</v>
      </c>
      <c r="K11" s="102" t="s">
        <v>262</v>
      </c>
      <c r="L11" s="102" t="s">
        <v>263</v>
      </c>
    </row>
    <row r="12" spans="1:12" ht="16" customHeight="1" x14ac:dyDescent="0.15">
      <c r="A12" s="226"/>
      <c r="B12" s="92" t="s">
        <v>105</v>
      </c>
      <c r="C12" s="209" t="s">
        <v>206</v>
      </c>
      <c r="D12" s="210"/>
      <c r="E12" s="210"/>
      <c r="F12" s="210"/>
      <c r="G12" s="210"/>
      <c r="H12" s="211"/>
      <c r="I12" s="102" t="s">
        <v>264</v>
      </c>
      <c r="J12" s="102" t="s">
        <v>265</v>
      </c>
      <c r="K12" s="102" t="s">
        <v>262</v>
      </c>
      <c r="L12" s="102" t="s">
        <v>263</v>
      </c>
    </row>
    <row r="13" spans="1:12" ht="16" customHeight="1" x14ac:dyDescent="0.15">
      <c r="A13" s="226"/>
      <c r="B13" s="92" t="s">
        <v>108</v>
      </c>
      <c r="C13" s="212" t="s">
        <v>583</v>
      </c>
      <c r="D13" s="212"/>
      <c r="E13" s="212"/>
      <c r="F13" s="212"/>
      <c r="G13" s="212"/>
      <c r="H13" s="213"/>
      <c r="I13" s="102" t="s">
        <v>264</v>
      </c>
      <c r="J13" s="102" t="s">
        <v>265</v>
      </c>
      <c r="K13" s="102" t="s">
        <v>262</v>
      </c>
      <c r="L13" s="102" t="s">
        <v>263</v>
      </c>
    </row>
    <row r="14" spans="1:12" ht="16" customHeight="1" x14ac:dyDescent="0.15">
      <c r="A14" s="226"/>
      <c r="B14" s="201" t="s">
        <v>252</v>
      </c>
      <c r="C14" s="202"/>
      <c r="D14" s="202"/>
      <c r="E14" s="202"/>
      <c r="F14" s="202"/>
      <c r="G14" s="202"/>
      <c r="H14" s="203"/>
      <c r="I14" s="103"/>
      <c r="J14" s="103"/>
      <c r="K14" s="103"/>
      <c r="L14" s="103"/>
    </row>
    <row r="15" spans="1:12" ht="16" customHeight="1" x14ac:dyDescent="0.15">
      <c r="A15" s="227"/>
      <c r="B15" s="92" t="s">
        <v>107</v>
      </c>
      <c r="C15" s="212" t="s">
        <v>582</v>
      </c>
      <c r="D15" s="212"/>
      <c r="E15" s="212"/>
      <c r="F15" s="212"/>
      <c r="G15" s="212"/>
      <c r="H15" s="213"/>
      <c r="I15" s="102" t="s">
        <v>267</v>
      </c>
      <c r="J15" s="103" t="s">
        <v>584</v>
      </c>
      <c r="K15" s="102" t="s">
        <v>268</v>
      </c>
      <c r="L15" s="103" t="s">
        <v>585</v>
      </c>
    </row>
    <row r="16" spans="1:12" ht="16" customHeight="1" x14ac:dyDescent="0.15">
      <c r="A16" s="228" t="s">
        <v>48</v>
      </c>
      <c r="B16" s="201" t="s">
        <v>252</v>
      </c>
      <c r="C16" s="202"/>
      <c r="D16" s="202"/>
      <c r="E16" s="202"/>
      <c r="F16" s="202"/>
      <c r="G16" s="202"/>
      <c r="H16" s="203"/>
      <c r="I16" s="103"/>
      <c r="J16" s="103"/>
      <c r="K16" s="103"/>
      <c r="L16" s="103"/>
    </row>
    <row r="17" spans="1:12" ht="32" x14ac:dyDescent="0.15">
      <c r="A17" s="229"/>
      <c r="B17" s="52" t="s">
        <v>106</v>
      </c>
      <c r="C17" s="209" t="s">
        <v>207</v>
      </c>
      <c r="D17" s="210"/>
      <c r="E17" s="210"/>
      <c r="F17" s="210"/>
      <c r="G17" s="210"/>
      <c r="H17" s="210"/>
      <c r="I17" s="102" t="s">
        <v>266</v>
      </c>
      <c r="J17" s="102" t="s">
        <v>267</v>
      </c>
      <c r="K17" s="102" t="s">
        <v>268</v>
      </c>
      <c r="L17" s="102" t="s">
        <v>269</v>
      </c>
    </row>
    <row r="18" spans="1:12" ht="15" x14ac:dyDescent="0.15">
      <c r="A18" s="230" t="s">
        <v>49</v>
      </c>
      <c r="B18" s="52"/>
      <c r="C18" s="193"/>
      <c r="D18" s="193"/>
      <c r="E18" s="193"/>
      <c r="F18" s="193"/>
      <c r="G18" s="193"/>
      <c r="H18" s="193"/>
      <c r="I18" s="104"/>
      <c r="J18" s="104"/>
      <c r="K18" s="104"/>
      <c r="L18" s="104"/>
    </row>
    <row r="19" spans="1:12" x14ac:dyDescent="0.15">
      <c r="A19" s="230"/>
      <c r="B19" s="52"/>
      <c r="C19" s="193"/>
      <c r="D19" s="193"/>
      <c r="E19" s="193"/>
      <c r="F19" s="193"/>
      <c r="G19" s="193"/>
      <c r="H19" s="193"/>
      <c r="I19" s="12"/>
      <c r="J19" s="12"/>
      <c r="K19" s="12"/>
      <c r="L19" s="12"/>
    </row>
    <row r="20" spans="1:12" ht="74" customHeight="1" x14ac:dyDescent="0.15">
      <c r="I20" s="21" t="s">
        <v>73</v>
      </c>
      <c r="J20" s="12"/>
      <c r="K20" s="12"/>
      <c r="L20" s="12"/>
    </row>
    <row r="22" spans="1:12" x14ac:dyDescent="0.15">
      <c r="I22" s="18" t="s">
        <v>62</v>
      </c>
    </row>
    <row r="23" spans="1:12" x14ac:dyDescent="0.15">
      <c r="A23" s="17" t="s">
        <v>61</v>
      </c>
      <c r="B23" s="232" t="str">
        <f>B7</f>
        <v xml:space="preserve">เพิ่มความมั่นคงด้านน้ำของจังหวัด </v>
      </c>
      <c r="C23" s="232"/>
      <c r="D23" s="232"/>
      <c r="E23" s="232"/>
      <c r="F23" s="232"/>
      <c r="G23" s="232"/>
      <c r="H23" s="86"/>
      <c r="I23" s="118" t="s">
        <v>363</v>
      </c>
    </row>
    <row r="24" spans="1:12" ht="30" x14ac:dyDescent="0.15">
      <c r="A24" s="91"/>
      <c r="I24" s="119" t="s">
        <v>364</v>
      </c>
    </row>
    <row r="25" spans="1:12" x14ac:dyDescent="0.15">
      <c r="A25" s="91"/>
    </row>
    <row r="26" spans="1:12" x14ac:dyDescent="0.15">
      <c r="A26" s="91"/>
    </row>
    <row r="27" spans="1:12" x14ac:dyDescent="0.15">
      <c r="A27" s="15" t="s">
        <v>11</v>
      </c>
      <c r="B27" s="221" t="s">
        <v>114</v>
      </c>
      <c r="C27" s="221"/>
      <c r="D27" s="221"/>
      <c r="E27" s="221"/>
      <c r="F27" s="221"/>
      <c r="G27" s="221"/>
    </row>
    <row r="28" spans="1:12" x14ac:dyDescent="0.15">
      <c r="A28" s="15" t="s">
        <v>46</v>
      </c>
      <c r="B28" s="221" t="s">
        <v>376</v>
      </c>
      <c r="C28" s="221"/>
      <c r="D28" s="221"/>
      <c r="E28" s="221"/>
      <c r="F28" s="221"/>
      <c r="G28" s="221"/>
    </row>
    <row r="29" spans="1:12" ht="15" x14ac:dyDescent="0.15">
      <c r="A29" s="97" t="s">
        <v>254</v>
      </c>
      <c r="B29" s="222" t="s">
        <v>45</v>
      </c>
      <c r="C29" s="223"/>
      <c r="D29" s="223"/>
      <c r="E29" s="223"/>
      <c r="F29" s="223"/>
      <c r="G29" s="223"/>
      <c r="H29" s="224"/>
      <c r="I29" s="22" t="s">
        <v>60</v>
      </c>
      <c r="J29" s="22" t="s">
        <v>63</v>
      </c>
      <c r="K29" s="22" t="s">
        <v>64</v>
      </c>
      <c r="L29" s="22" t="s">
        <v>65</v>
      </c>
    </row>
    <row r="30" spans="1:12" ht="15" x14ac:dyDescent="0.15">
      <c r="A30" s="225" t="s">
        <v>255</v>
      </c>
      <c r="B30" s="206" t="s">
        <v>247</v>
      </c>
      <c r="C30" s="207"/>
      <c r="D30" s="207"/>
      <c r="E30" s="207"/>
      <c r="F30" s="207"/>
      <c r="G30" s="207"/>
      <c r="H30" s="207"/>
      <c r="I30" s="102"/>
      <c r="J30" s="102"/>
      <c r="K30" s="102"/>
      <c r="L30" s="102"/>
    </row>
    <row r="31" spans="1:12" ht="32" x14ac:dyDescent="0.15">
      <c r="A31" s="226"/>
      <c r="B31" s="52" t="s">
        <v>103</v>
      </c>
      <c r="C31" s="193" t="s">
        <v>208</v>
      </c>
      <c r="D31" s="193"/>
      <c r="E31" s="193"/>
      <c r="F31" s="193"/>
      <c r="G31" s="193"/>
      <c r="H31" s="209"/>
      <c r="I31" s="102" t="s">
        <v>272</v>
      </c>
      <c r="J31" s="102" t="s">
        <v>270</v>
      </c>
      <c r="K31" s="102" t="s">
        <v>273</v>
      </c>
      <c r="L31" s="102" t="s">
        <v>271</v>
      </c>
    </row>
    <row r="32" spans="1:12" ht="32" x14ac:dyDescent="0.15">
      <c r="A32" s="227"/>
      <c r="B32" s="52" t="s">
        <v>104</v>
      </c>
      <c r="C32" s="193" t="s">
        <v>209</v>
      </c>
      <c r="D32" s="193"/>
      <c r="E32" s="193"/>
      <c r="F32" s="193"/>
      <c r="G32" s="193"/>
      <c r="H32" s="209"/>
      <c r="I32" s="102" t="s">
        <v>276</v>
      </c>
      <c r="J32" s="102" t="s">
        <v>270</v>
      </c>
      <c r="K32" s="102" t="s">
        <v>274</v>
      </c>
      <c r="L32" s="102" t="s">
        <v>275</v>
      </c>
    </row>
    <row r="33" spans="1:12" ht="16" customHeight="1" x14ac:dyDescent="0.15">
      <c r="A33" s="230" t="s">
        <v>48</v>
      </c>
      <c r="B33" s="206" t="s">
        <v>248</v>
      </c>
      <c r="C33" s="207"/>
      <c r="D33" s="207"/>
      <c r="E33" s="207"/>
      <c r="F33" s="207"/>
      <c r="G33" s="207"/>
      <c r="H33" s="207"/>
      <c r="I33" s="102"/>
      <c r="J33" s="102"/>
      <c r="K33" s="102"/>
      <c r="L33" s="102"/>
    </row>
    <row r="34" spans="1:12" s="77" customFormat="1" ht="80" x14ac:dyDescent="0.15">
      <c r="A34" s="230"/>
      <c r="B34" s="52" t="s">
        <v>105</v>
      </c>
      <c r="C34" s="193" t="s">
        <v>210</v>
      </c>
      <c r="D34" s="193"/>
      <c r="E34" s="193"/>
      <c r="F34" s="193"/>
      <c r="G34" s="193"/>
      <c r="H34" s="209"/>
      <c r="I34" s="102" t="s">
        <v>277</v>
      </c>
      <c r="J34" s="102" t="s">
        <v>278</v>
      </c>
      <c r="K34" s="102" t="s">
        <v>279</v>
      </c>
      <c r="L34" s="102" t="s">
        <v>346</v>
      </c>
    </row>
    <row r="35" spans="1:12" s="77" customFormat="1" ht="32" x14ac:dyDescent="0.15">
      <c r="A35" s="230"/>
      <c r="B35" s="92" t="s">
        <v>110</v>
      </c>
      <c r="C35" s="193" t="s">
        <v>590</v>
      </c>
      <c r="D35" s="193"/>
      <c r="E35" s="193"/>
      <c r="F35" s="193"/>
      <c r="G35" s="193"/>
      <c r="H35" s="209"/>
      <c r="I35" s="102" t="s">
        <v>593</v>
      </c>
      <c r="J35" s="102" t="s">
        <v>591</v>
      </c>
      <c r="K35" s="102" t="s">
        <v>594</v>
      </c>
      <c r="L35" s="115" t="s">
        <v>592</v>
      </c>
    </row>
    <row r="36" spans="1:12" ht="15" x14ac:dyDescent="0.15">
      <c r="A36" s="230"/>
      <c r="B36" s="206" t="s">
        <v>249</v>
      </c>
      <c r="C36" s="207"/>
      <c r="D36" s="207"/>
      <c r="E36" s="207"/>
      <c r="F36" s="207"/>
      <c r="G36" s="207"/>
      <c r="H36" s="207"/>
      <c r="I36" s="102"/>
      <c r="J36" s="102"/>
      <c r="K36" s="102"/>
      <c r="L36" s="102"/>
    </row>
    <row r="37" spans="1:12" ht="64" x14ac:dyDescent="0.15">
      <c r="A37" s="230"/>
      <c r="B37" s="52" t="s">
        <v>106</v>
      </c>
      <c r="C37" s="193" t="s">
        <v>211</v>
      </c>
      <c r="D37" s="193"/>
      <c r="E37" s="193"/>
      <c r="F37" s="193"/>
      <c r="G37" s="193"/>
      <c r="H37" s="209"/>
      <c r="I37" s="102" t="s">
        <v>280</v>
      </c>
      <c r="J37" s="102" t="s">
        <v>282</v>
      </c>
      <c r="K37" s="102" t="s">
        <v>284</v>
      </c>
      <c r="L37" s="102" t="s">
        <v>343</v>
      </c>
    </row>
    <row r="38" spans="1:12" ht="64" x14ac:dyDescent="0.15">
      <c r="A38" s="230"/>
      <c r="B38" s="52" t="s">
        <v>107</v>
      </c>
      <c r="C38" s="193" t="s">
        <v>212</v>
      </c>
      <c r="D38" s="193"/>
      <c r="E38" s="193"/>
      <c r="F38" s="193"/>
      <c r="G38" s="193"/>
      <c r="H38" s="209"/>
      <c r="I38" s="102" t="s">
        <v>281</v>
      </c>
      <c r="J38" s="102" t="s">
        <v>283</v>
      </c>
      <c r="K38" s="102" t="s">
        <v>285</v>
      </c>
      <c r="L38" s="102" t="s">
        <v>343</v>
      </c>
    </row>
    <row r="39" spans="1:12" ht="15" x14ac:dyDescent="0.15">
      <c r="A39" s="230"/>
      <c r="B39" s="206" t="s">
        <v>250</v>
      </c>
      <c r="C39" s="207"/>
      <c r="D39" s="207"/>
      <c r="E39" s="207"/>
      <c r="F39" s="207"/>
      <c r="G39" s="207"/>
      <c r="H39" s="207"/>
      <c r="I39" s="102"/>
      <c r="J39" s="102"/>
      <c r="K39" s="102"/>
      <c r="L39" s="102"/>
    </row>
    <row r="40" spans="1:12" ht="32" x14ac:dyDescent="0.15">
      <c r="A40" s="230"/>
      <c r="B40" s="52" t="s">
        <v>108</v>
      </c>
      <c r="C40" s="193" t="s">
        <v>213</v>
      </c>
      <c r="D40" s="193"/>
      <c r="E40" s="193"/>
      <c r="F40" s="193"/>
      <c r="G40" s="193"/>
      <c r="H40" s="209"/>
      <c r="I40" s="102" t="s">
        <v>286</v>
      </c>
      <c r="J40" s="102" t="s">
        <v>287</v>
      </c>
      <c r="K40" s="102" t="s">
        <v>288</v>
      </c>
      <c r="L40" s="102" t="s">
        <v>344</v>
      </c>
    </row>
    <row r="41" spans="1:12" ht="32" x14ac:dyDescent="0.15">
      <c r="A41" s="230"/>
      <c r="B41" s="52" t="s">
        <v>109</v>
      </c>
      <c r="C41" s="193" t="s">
        <v>256</v>
      </c>
      <c r="D41" s="193"/>
      <c r="E41" s="193"/>
      <c r="F41" s="193"/>
      <c r="G41" s="193"/>
      <c r="H41" s="209"/>
      <c r="I41" s="102" t="s">
        <v>289</v>
      </c>
      <c r="J41" s="102" t="s">
        <v>287</v>
      </c>
      <c r="K41" s="102" t="s">
        <v>288</v>
      </c>
      <c r="L41" s="115" t="s">
        <v>345</v>
      </c>
    </row>
    <row r="42" spans="1:12" ht="15" x14ac:dyDescent="0.15">
      <c r="A42" s="233" t="s">
        <v>49</v>
      </c>
      <c r="B42" s="52"/>
      <c r="C42" s="193"/>
      <c r="D42" s="193"/>
      <c r="E42" s="193"/>
      <c r="F42" s="193"/>
      <c r="G42" s="193"/>
      <c r="H42" s="209"/>
      <c r="I42" s="102"/>
      <c r="J42" s="102"/>
      <c r="K42" s="102"/>
      <c r="L42" s="102"/>
    </row>
    <row r="43" spans="1:12" ht="15" x14ac:dyDescent="0.15">
      <c r="A43" s="234"/>
      <c r="B43" s="52"/>
      <c r="C43" s="193"/>
      <c r="D43" s="193"/>
      <c r="E43" s="193"/>
      <c r="F43" s="193"/>
      <c r="G43" s="193"/>
      <c r="H43" s="209"/>
      <c r="I43" s="102"/>
      <c r="J43" s="102"/>
      <c r="K43" s="102"/>
      <c r="L43" s="102"/>
    </row>
    <row r="44" spans="1:12" ht="74" customHeight="1" x14ac:dyDescent="0.15">
      <c r="I44" s="21" t="s">
        <v>73</v>
      </c>
      <c r="J44" s="12"/>
      <c r="K44" s="12"/>
      <c r="L44" s="12"/>
    </row>
    <row r="46" spans="1:12" x14ac:dyDescent="0.15">
      <c r="I46" s="18" t="s">
        <v>62</v>
      </c>
    </row>
    <row r="47" spans="1:12" x14ac:dyDescent="0.15">
      <c r="A47" s="17" t="s">
        <v>61</v>
      </c>
      <c r="B47" s="232" t="str">
        <f>B28</f>
        <v xml:space="preserve">รักษาผลิตภาพการผลิตและความมั่นคงทางอาหาร </v>
      </c>
      <c r="C47" s="232"/>
      <c r="D47" s="232"/>
      <c r="E47" s="232"/>
      <c r="F47" s="232"/>
      <c r="G47" s="232"/>
      <c r="H47" s="86"/>
      <c r="I47" s="118" t="s">
        <v>365</v>
      </c>
    </row>
    <row r="48" spans="1:12" ht="15" x14ac:dyDescent="0.15">
      <c r="I48" s="120" t="s">
        <v>366</v>
      </c>
    </row>
    <row r="51" spans="1:12" x14ac:dyDescent="0.15">
      <c r="A51" s="15" t="s">
        <v>11</v>
      </c>
      <c r="B51" s="221" t="s">
        <v>259</v>
      </c>
      <c r="C51" s="221"/>
      <c r="D51" s="221"/>
      <c r="E51" s="221"/>
      <c r="F51" s="221"/>
      <c r="G51" s="221"/>
    </row>
    <row r="52" spans="1:12" x14ac:dyDescent="0.15">
      <c r="A52" s="15" t="s">
        <v>46</v>
      </c>
      <c r="B52" s="221" t="s">
        <v>375</v>
      </c>
      <c r="C52" s="221"/>
      <c r="D52" s="221"/>
      <c r="E52" s="221"/>
      <c r="F52" s="221"/>
      <c r="G52" s="221"/>
    </row>
    <row r="53" spans="1:12" ht="15" x14ac:dyDescent="0.15">
      <c r="A53" s="100" t="s">
        <v>254</v>
      </c>
      <c r="B53" s="222" t="s">
        <v>45</v>
      </c>
      <c r="C53" s="223"/>
      <c r="D53" s="223"/>
      <c r="E53" s="223"/>
      <c r="F53" s="223"/>
      <c r="G53" s="223"/>
      <c r="H53" s="224"/>
      <c r="I53" s="22" t="s">
        <v>60</v>
      </c>
      <c r="J53" s="22" t="s">
        <v>63</v>
      </c>
      <c r="K53" s="22" t="s">
        <v>64</v>
      </c>
      <c r="L53" s="22" t="s">
        <v>65</v>
      </c>
    </row>
    <row r="54" spans="1:12" x14ac:dyDescent="0.15">
      <c r="A54" s="225" t="s">
        <v>255</v>
      </c>
      <c r="B54" s="206" t="s">
        <v>245</v>
      </c>
      <c r="C54" s="207"/>
      <c r="D54" s="207"/>
      <c r="E54" s="207"/>
      <c r="F54" s="207"/>
      <c r="G54" s="207"/>
      <c r="H54" s="208"/>
      <c r="I54" s="106"/>
      <c r="J54" s="106"/>
      <c r="K54" s="106"/>
      <c r="L54" s="106"/>
    </row>
    <row r="55" spans="1:12" ht="48" x14ac:dyDescent="0.15">
      <c r="A55" s="226"/>
      <c r="B55" s="52" t="s">
        <v>103</v>
      </c>
      <c r="C55" s="193" t="s">
        <v>214</v>
      </c>
      <c r="D55" s="193"/>
      <c r="E55" s="193"/>
      <c r="F55" s="193"/>
      <c r="G55" s="193"/>
      <c r="H55" s="209"/>
      <c r="I55" s="108" t="s">
        <v>293</v>
      </c>
      <c r="J55" s="108" t="s">
        <v>290</v>
      </c>
      <c r="K55" s="108" t="s">
        <v>291</v>
      </c>
      <c r="L55" s="108" t="s">
        <v>292</v>
      </c>
    </row>
    <row r="56" spans="1:12" ht="64" x14ac:dyDescent="0.15">
      <c r="A56" s="226"/>
      <c r="B56" s="52" t="s">
        <v>105</v>
      </c>
      <c r="C56" s="193" t="s">
        <v>216</v>
      </c>
      <c r="D56" s="193"/>
      <c r="E56" s="193"/>
      <c r="F56" s="193"/>
      <c r="G56" s="193"/>
      <c r="H56" s="209"/>
      <c r="I56" s="108" t="s">
        <v>299</v>
      </c>
      <c r="J56" s="108" t="s">
        <v>300</v>
      </c>
      <c r="K56" s="108" t="s">
        <v>301</v>
      </c>
      <c r="L56" s="108" t="s">
        <v>298</v>
      </c>
    </row>
    <row r="57" spans="1:12" ht="32" x14ac:dyDescent="0.15">
      <c r="A57" s="226"/>
      <c r="B57" s="52" t="s">
        <v>106</v>
      </c>
      <c r="C57" s="193" t="s">
        <v>217</v>
      </c>
      <c r="D57" s="193"/>
      <c r="E57" s="193"/>
      <c r="F57" s="193"/>
      <c r="G57" s="193"/>
      <c r="H57" s="209"/>
      <c r="I57" s="108" t="s">
        <v>302</v>
      </c>
      <c r="J57" s="108" t="s">
        <v>303</v>
      </c>
      <c r="K57" s="108" t="s">
        <v>304</v>
      </c>
      <c r="L57" s="108" t="s">
        <v>305</v>
      </c>
    </row>
    <row r="58" spans="1:12" ht="48" x14ac:dyDescent="0.15">
      <c r="A58" s="227"/>
      <c r="B58" s="92" t="s">
        <v>107</v>
      </c>
      <c r="C58" s="193" t="s">
        <v>257</v>
      </c>
      <c r="D58" s="193"/>
      <c r="E58" s="193"/>
      <c r="F58" s="193"/>
      <c r="G58" s="193"/>
      <c r="H58" s="209"/>
      <c r="I58" s="108" t="s">
        <v>307</v>
      </c>
      <c r="J58" s="108" t="s">
        <v>306</v>
      </c>
      <c r="K58" s="108" t="s">
        <v>308</v>
      </c>
      <c r="L58" s="108" t="s">
        <v>309</v>
      </c>
    </row>
    <row r="59" spans="1:12" ht="15" x14ac:dyDescent="0.15">
      <c r="A59" s="228" t="s">
        <v>48</v>
      </c>
      <c r="B59" s="201" t="s">
        <v>246</v>
      </c>
      <c r="C59" s="202"/>
      <c r="D59" s="202"/>
      <c r="E59" s="202"/>
      <c r="F59" s="202"/>
      <c r="G59" s="202"/>
      <c r="H59" s="202"/>
      <c r="I59" s="108"/>
      <c r="J59" s="108"/>
      <c r="K59" s="108"/>
      <c r="L59" s="108"/>
    </row>
    <row r="60" spans="1:12" ht="32" x14ac:dyDescent="0.15">
      <c r="A60" s="237"/>
      <c r="B60" s="92" t="s">
        <v>104</v>
      </c>
      <c r="C60" s="193" t="s">
        <v>215</v>
      </c>
      <c r="D60" s="193"/>
      <c r="E60" s="193"/>
      <c r="F60" s="193"/>
      <c r="G60" s="193"/>
      <c r="H60" s="209"/>
      <c r="I60" s="108" t="s">
        <v>294</v>
      </c>
      <c r="J60" s="108" t="s">
        <v>295</v>
      </c>
      <c r="K60" s="108" t="s">
        <v>296</v>
      </c>
      <c r="L60" s="108" t="s">
        <v>297</v>
      </c>
    </row>
    <row r="61" spans="1:12" ht="32" customHeight="1" x14ac:dyDescent="0.15">
      <c r="A61" s="237"/>
      <c r="B61" s="92" t="s">
        <v>108</v>
      </c>
      <c r="C61" s="193" t="s">
        <v>600</v>
      </c>
      <c r="D61" s="193"/>
      <c r="E61" s="193"/>
      <c r="F61" s="193"/>
      <c r="G61" s="193"/>
      <c r="H61" s="193"/>
      <c r="I61" s="108" t="s">
        <v>294</v>
      </c>
      <c r="J61" s="108" t="s">
        <v>295</v>
      </c>
      <c r="K61" s="108" t="s">
        <v>296</v>
      </c>
      <c r="L61" s="108" t="s">
        <v>297</v>
      </c>
    </row>
    <row r="62" spans="1:12" ht="32" customHeight="1" x14ac:dyDescent="0.15">
      <c r="A62" s="229"/>
      <c r="B62" s="92" t="s">
        <v>109</v>
      </c>
      <c r="C62" s="193" t="s">
        <v>601</v>
      </c>
      <c r="D62" s="193"/>
      <c r="E62" s="193"/>
      <c r="F62" s="193"/>
      <c r="G62" s="193"/>
      <c r="H62" s="193"/>
      <c r="I62" s="108" t="s">
        <v>294</v>
      </c>
      <c r="J62" s="108" t="s">
        <v>295</v>
      </c>
      <c r="K62" s="108" t="s">
        <v>296</v>
      </c>
      <c r="L62" s="108" t="s">
        <v>297</v>
      </c>
    </row>
    <row r="63" spans="1:12" x14ac:dyDescent="0.15">
      <c r="A63" s="99" t="s">
        <v>49</v>
      </c>
      <c r="B63" s="92"/>
      <c r="C63" s="193"/>
      <c r="D63" s="193"/>
      <c r="E63" s="193"/>
      <c r="F63" s="193"/>
      <c r="G63" s="193"/>
      <c r="H63" s="193"/>
      <c r="I63" s="107"/>
      <c r="J63" s="107"/>
      <c r="K63" s="107"/>
      <c r="L63" s="107"/>
    </row>
    <row r="64" spans="1:12" ht="74" customHeight="1" x14ac:dyDescent="0.15">
      <c r="I64" s="21" t="s">
        <v>73</v>
      </c>
      <c r="J64" s="12"/>
      <c r="K64" s="12"/>
      <c r="L64" s="12"/>
    </row>
    <row r="66" spans="1:17" x14ac:dyDescent="0.15">
      <c r="I66" s="121" t="s">
        <v>62</v>
      </c>
      <c r="L66" s="241"/>
      <c r="M66" s="241"/>
      <c r="N66" s="241"/>
      <c r="O66" s="241"/>
      <c r="P66" s="241"/>
      <c r="Q66" s="241"/>
    </row>
    <row r="67" spans="1:17" x14ac:dyDescent="0.15">
      <c r="A67" s="17" t="s">
        <v>61</v>
      </c>
      <c r="B67" s="232" t="str">
        <f>B52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67" s="232"/>
      <c r="D67" s="232"/>
      <c r="E67" s="232"/>
      <c r="F67" s="232"/>
      <c r="G67" s="232"/>
      <c r="H67" s="86"/>
      <c r="I67" s="118" t="s">
        <v>367</v>
      </c>
      <c r="L67" s="241"/>
      <c r="M67" s="241"/>
      <c r="N67" s="241"/>
      <c r="O67" s="241"/>
      <c r="P67" s="241"/>
      <c r="Q67" s="241"/>
    </row>
    <row r="68" spans="1:17" x14ac:dyDescent="0.15">
      <c r="A68" s="94"/>
      <c r="L68" s="139"/>
      <c r="M68" s="139"/>
      <c r="N68" s="139"/>
      <c r="O68" s="139"/>
      <c r="P68" s="139"/>
      <c r="Q68" s="139"/>
    </row>
    <row r="69" spans="1:17" x14ac:dyDescent="0.15">
      <c r="A69" s="91"/>
      <c r="L69" s="139"/>
      <c r="M69" s="139"/>
      <c r="N69" s="139"/>
      <c r="O69" s="139"/>
      <c r="P69" s="139"/>
      <c r="Q69" s="139"/>
    </row>
    <row r="70" spans="1:17" x14ac:dyDescent="0.15">
      <c r="A70" s="15" t="s">
        <v>11</v>
      </c>
      <c r="B70" s="221" t="s">
        <v>24</v>
      </c>
      <c r="C70" s="221"/>
      <c r="D70" s="221"/>
      <c r="E70" s="221"/>
      <c r="F70" s="221"/>
      <c r="G70" s="221"/>
    </row>
    <row r="71" spans="1:17" x14ac:dyDescent="0.15">
      <c r="A71" s="15" t="s">
        <v>46</v>
      </c>
      <c r="B71" s="221" t="s">
        <v>374</v>
      </c>
      <c r="C71" s="221"/>
      <c r="D71" s="221"/>
      <c r="E71" s="221"/>
      <c r="F71" s="221"/>
      <c r="G71" s="221"/>
      <c r="H71" s="93"/>
    </row>
    <row r="72" spans="1:17" ht="15" x14ac:dyDescent="0.15">
      <c r="A72" s="98" t="s">
        <v>254</v>
      </c>
      <c r="B72" s="235" t="s">
        <v>45</v>
      </c>
      <c r="C72" s="236"/>
      <c r="D72" s="236"/>
      <c r="E72" s="236"/>
      <c r="F72" s="236"/>
      <c r="G72" s="236"/>
      <c r="H72" s="234"/>
      <c r="I72" s="109" t="s">
        <v>60</v>
      </c>
      <c r="J72" s="109" t="s">
        <v>63</v>
      </c>
      <c r="K72" s="109" t="s">
        <v>64</v>
      </c>
      <c r="L72" s="109" t="s">
        <v>65</v>
      </c>
    </row>
    <row r="73" spans="1:17" ht="15" x14ac:dyDescent="0.15">
      <c r="A73" s="225" t="s">
        <v>47</v>
      </c>
      <c r="B73" s="206" t="s">
        <v>242</v>
      </c>
      <c r="C73" s="207"/>
      <c r="D73" s="207"/>
      <c r="E73" s="207"/>
      <c r="F73" s="207"/>
      <c r="G73" s="207"/>
      <c r="H73" s="208"/>
      <c r="I73" s="111"/>
      <c r="J73" s="111"/>
      <c r="K73" s="111"/>
      <c r="L73" s="111"/>
    </row>
    <row r="74" spans="1:17" ht="30" customHeight="1" x14ac:dyDescent="0.15">
      <c r="A74" s="226"/>
      <c r="B74" s="52" t="s">
        <v>103</v>
      </c>
      <c r="C74" s="193" t="s">
        <v>218</v>
      </c>
      <c r="D74" s="193"/>
      <c r="E74" s="193"/>
      <c r="F74" s="193"/>
      <c r="G74" s="193"/>
      <c r="H74" s="209"/>
      <c r="I74" s="102" t="s">
        <v>310</v>
      </c>
      <c r="J74" s="102" t="s">
        <v>311</v>
      </c>
      <c r="K74" s="102" t="s">
        <v>312</v>
      </c>
      <c r="L74" s="102" t="s">
        <v>313</v>
      </c>
    </row>
    <row r="75" spans="1:17" ht="15" x14ac:dyDescent="0.15">
      <c r="A75" s="228" t="s">
        <v>48</v>
      </c>
      <c r="B75" s="206" t="s">
        <v>243</v>
      </c>
      <c r="C75" s="207"/>
      <c r="D75" s="207"/>
      <c r="E75" s="207"/>
      <c r="F75" s="207"/>
      <c r="G75" s="207"/>
      <c r="H75" s="207"/>
      <c r="I75" s="101"/>
      <c r="J75" s="101"/>
      <c r="K75" s="101"/>
      <c r="L75" s="101"/>
    </row>
    <row r="76" spans="1:17" ht="32" x14ac:dyDescent="0.15">
      <c r="A76" s="237"/>
      <c r="B76" s="52" t="s">
        <v>104</v>
      </c>
      <c r="C76" s="193" t="s">
        <v>219</v>
      </c>
      <c r="D76" s="193"/>
      <c r="E76" s="193"/>
      <c r="F76" s="193"/>
      <c r="G76" s="193"/>
      <c r="H76" s="209"/>
      <c r="I76" s="102" t="s">
        <v>314</v>
      </c>
      <c r="J76" s="102" t="s">
        <v>315</v>
      </c>
      <c r="K76" s="102" t="s">
        <v>317</v>
      </c>
      <c r="L76" s="102" t="s">
        <v>316</v>
      </c>
    </row>
    <row r="77" spans="1:17" ht="32" x14ac:dyDescent="0.15">
      <c r="A77" s="237"/>
      <c r="B77" s="135" t="s">
        <v>106</v>
      </c>
      <c r="C77" s="193" t="s">
        <v>605</v>
      </c>
      <c r="D77" s="193"/>
      <c r="E77" s="193"/>
      <c r="F77" s="193"/>
      <c r="G77" s="193"/>
      <c r="H77" s="209"/>
      <c r="I77" s="102" t="s">
        <v>314</v>
      </c>
      <c r="J77" s="102" t="s">
        <v>607</v>
      </c>
      <c r="K77" s="102" t="s">
        <v>608</v>
      </c>
      <c r="L77" s="102" t="s">
        <v>316</v>
      </c>
    </row>
    <row r="78" spans="1:17" ht="15" x14ac:dyDescent="0.15">
      <c r="A78" s="237"/>
      <c r="B78" s="206" t="s">
        <v>244</v>
      </c>
      <c r="C78" s="207"/>
      <c r="D78" s="207"/>
      <c r="E78" s="207"/>
      <c r="F78" s="207"/>
      <c r="G78" s="207"/>
      <c r="H78" s="207"/>
      <c r="I78" s="101"/>
      <c r="J78" s="101"/>
      <c r="K78" s="101"/>
      <c r="L78" s="101"/>
    </row>
    <row r="79" spans="1:17" ht="80" x14ac:dyDescent="0.15">
      <c r="A79" s="229"/>
      <c r="B79" s="52" t="s">
        <v>105</v>
      </c>
      <c r="C79" s="193" t="s">
        <v>220</v>
      </c>
      <c r="D79" s="193"/>
      <c r="E79" s="193"/>
      <c r="F79" s="193"/>
      <c r="G79" s="193"/>
      <c r="H79" s="209"/>
      <c r="I79" s="102" t="s">
        <v>320</v>
      </c>
      <c r="J79" s="102" t="s">
        <v>318</v>
      </c>
      <c r="K79" s="102" t="s">
        <v>321</v>
      </c>
      <c r="L79" s="102" t="s">
        <v>319</v>
      </c>
    </row>
    <row r="80" spans="1:17" ht="15" x14ac:dyDescent="0.15">
      <c r="A80" s="99" t="s">
        <v>49</v>
      </c>
      <c r="B80" s="52"/>
      <c r="C80" s="193"/>
      <c r="D80" s="193"/>
      <c r="E80" s="193"/>
      <c r="F80" s="193"/>
      <c r="G80" s="193"/>
      <c r="H80" s="193"/>
      <c r="I80" s="101"/>
      <c r="J80" s="101"/>
      <c r="K80" s="101"/>
      <c r="L80" s="101"/>
    </row>
    <row r="81" spans="1:12" ht="74" customHeight="1" x14ac:dyDescent="0.15">
      <c r="I81" s="110" t="s">
        <v>73</v>
      </c>
      <c r="J81" s="101"/>
      <c r="K81" s="101"/>
      <c r="L81" s="101"/>
    </row>
    <row r="83" spans="1:12" x14ac:dyDescent="0.15">
      <c r="I83" s="18" t="s">
        <v>62</v>
      </c>
    </row>
    <row r="84" spans="1:12" x14ac:dyDescent="0.15">
      <c r="A84" s="17" t="s">
        <v>61</v>
      </c>
      <c r="B84" s="232" t="str">
        <f>B71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84" s="232"/>
      <c r="D84" s="232"/>
      <c r="E84" s="232"/>
      <c r="F84" s="232"/>
      <c r="G84" s="232"/>
      <c r="H84" s="86"/>
      <c r="I84" s="118" t="s">
        <v>368</v>
      </c>
      <c r="J84" t="s">
        <v>605</v>
      </c>
    </row>
    <row r="85" spans="1:12" ht="45" x14ac:dyDescent="0.15">
      <c r="I85" s="120" t="s">
        <v>369</v>
      </c>
    </row>
    <row r="88" spans="1:12" x14ac:dyDescent="0.15">
      <c r="A88" s="15" t="s">
        <v>11</v>
      </c>
      <c r="B88" s="221" t="s">
        <v>117</v>
      </c>
      <c r="C88" s="221"/>
      <c r="D88" s="221"/>
      <c r="E88" s="221"/>
      <c r="F88" s="221"/>
      <c r="G88" s="238"/>
    </row>
    <row r="89" spans="1:12" x14ac:dyDescent="0.15">
      <c r="A89" s="15" t="s">
        <v>46</v>
      </c>
      <c r="B89" s="239" t="s">
        <v>373</v>
      </c>
      <c r="C89" s="239"/>
      <c r="D89" s="239"/>
      <c r="E89" s="239"/>
      <c r="F89" s="239"/>
      <c r="G89" s="240"/>
    </row>
    <row r="90" spans="1:12" ht="15" x14ac:dyDescent="0.15">
      <c r="A90" s="97" t="s">
        <v>254</v>
      </c>
      <c r="B90" s="230" t="s">
        <v>45</v>
      </c>
      <c r="C90" s="230"/>
      <c r="D90" s="230"/>
      <c r="E90" s="230"/>
      <c r="F90" s="230"/>
      <c r="G90" s="230"/>
      <c r="H90" s="230"/>
      <c r="I90" s="22" t="s">
        <v>60</v>
      </c>
      <c r="J90" s="22" t="s">
        <v>63</v>
      </c>
      <c r="K90" s="22" t="s">
        <v>64</v>
      </c>
      <c r="L90" s="22" t="s">
        <v>65</v>
      </c>
    </row>
    <row r="91" spans="1:12" x14ac:dyDescent="0.15">
      <c r="A91" s="225" t="s">
        <v>47</v>
      </c>
      <c r="B91" s="206" t="s">
        <v>239</v>
      </c>
      <c r="C91" s="207"/>
      <c r="D91" s="207"/>
      <c r="E91" s="207"/>
      <c r="F91" s="207"/>
      <c r="G91" s="207"/>
      <c r="H91" s="207"/>
      <c r="I91" s="12"/>
      <c r="J91" s="12"/>
      <c r="K91" s="12"/>
      <c r="L91" s="12"/>
    </row>
    <row r="92" spans="1:12" ht="50" x14ac:dyDescent="0.15">
      <c r="A92" s="226"/>
      <c r="B92" s="52" t="s">
        <v>103</v>
      </c>
      <c r="C92" s="193" t="s">
        <v>221</v>
      </c>
      <c r="D92" s="193"/>
      <c r="E92" s="193"/>
      <c r="F92" s="193"/>
      <c r="G92" s="193"/>
      <c r="H92" s="209"/>
      <c r="I92" s="105" t="s">
        <v>324</v>
      </c>
      <c r="J92" s="105" t="s">
        <v>322</v>
      </c>
      <c r="K92" s="105" t="s">
        <v>325</v>
      </c>
      <c r="L92" s="105" t="s">
        <v>323</v>
      </c>
    </row>
    <row r="93" spans="1:12" ht="16" x14ac:dyDescent="0.15">
      <c r="A93" s="226"/>
      <c r="B93" s="135" t="s">
        <v>109</v>
      </c>
      <c r="C93" s="193" t="s">
        <v>613</v>
      </c>
      <c r="D93" s="193"/>
      <c r="E93" s="193"/>
      <c r="F93" s="193"/>
      <c r="G93" s="193"/>
      <c r="H93" s="209"/>
      <c r="I93" s="102" t="s">
        <v>264</v>
      </c>
      <c r="J93" s="102" t="s">
        <v>265</v>
      </c>
      <c r="K93" s="102" t="s">
        <v>262</v>
      </c>
      <c r="L93" s="102" t="s">
        <v>263</v>
      </c>
    </row>
    <row r="94" spans="1:12" ht="24" x14ac:dyDescent="0.15">
      <c r="A94" s="226"/>
      <c r="B94" s="206" t="s">
        <v>241</v>
      </c>
      <c r="C94" s="207"/>
      <c r="D94" s="207"/>
      <c r="E94" s="207"/>
      <c r="F94" s="207"/>
      <c r="G94" s="207"/>
      <c r="H94" s="207"/>
      <c r="I94" s="105"/>
      <c r="J94" s="105"/>
      <c r="K94" s="105"/>
      <c r="L94" s="105"/>
    </row>
    <row r="95" spans="1:12" ht="15" x14ac:dyDescent="0.15">
      <c r="A95" s="226"/>
      <c r="B95" s="52" t="s">
        <v>106</v>
      </c>
      <c r="C95" s="193" t="s">
        <v>224</v>
      </c>
      <c r="D95" s="193"/>
      <c r="E95" s="193"/>
      <c r="F95" s="193"/>
      <c r="G95" s="193"/>
      <c r="H95" s="209"/>
      <c r="I95" s="101" t="s">
        <v>467</v>
      </c>
      <c r="J95" s="101" t="s">
        <v>468</v>
      </c>
      <c r="K95" s="101" t="s">
        <v>469</v>
      </c>
      <c r="L95" s="101" t="s">
        <v>470</v>
      </c>
    </row>
    <row r="96" spans="1:12" ht="32" x14ac:dyDescent="0.15">
      <c r="A96" s="226"/>
      <c r="B96" s="52" t="s">
        <v>107</v>
      </c>
      <c r="C96" s="193" t="s">
        <v>225</v>
      </c>
      <c r="D96" s="193"/>
      <c r="E96" s="193"/>
      <c r="F96" s="193"/>
      <c r="G96" s="193"/>
      <c r="H96" s="209"/>
      <c r="I96" s="101" t="s">
        <v>463</v>
      </c>
      <c r="J96" s="101" t="s">
        <v>464</v>
      </c>
      <c r="K96" s="102" t="s">
        <v>465</v>
      </c>
      <c r="L96" s="102" t="s">
        <v>466</v>
      </c>
    </row>
    <row r="97" spans="1:12" x14ac:dyDescent="0.15">
      <c r="A97" s="228" t="s">
        <v>48</v>
      </c>
      <c r="B97" s="201" t="s">
        <v>240</v>
      </c>
      <c r="C97" s="202"/>
      <c r="D97" s="202"/>
      <c r="E97" s="202"/>
      <c r="F97" s="202"/>
      <c r="G97" s="202"/>
      <c r="H97" s="202"/>
      <c r="I97" s="12"/>
      <c r="J97" s="12"/>
      <c r="K97" s="12"/>
      <c r="L97" s="12"/>
    </row>
    <row r="98" spans="1:12" ht="50" x14ac:dyDescent="0.15">
      <c r="A98" s="237"/>
      <c r="B98" s="92" t="s">
        <v>104</v>
      </c>
      <c r="C98" s="193" t="s">
        <v>222</v>
      </c>
      <c r="D98" s="193"/>
      <c r="E98" s="193"/>
      <c r="F98" s="193"/>
      <c r="G98" s="193"/>
      <c r="H98" s="209"/>
      <c r="I98" s="105" t="s">
        <v>326</v>
      </c>
      <c r="J98" s="105" t="s">
        <v>327</v>
      </c>
      <c r="K98" s="105" t="s">
        <v>328</v>
      </c>
      <c r="L98" s="114" t="s">
        <v>351</v>
      </c>
    </row>
    <row r="99" spans="1:12" ht="24" x14ac:dyDescent="0.15">
      <c r="A99" s="237"/>
      <c r="B99" s="201" t="s">
        <v>241</v>
      </c>
      <c r="C99" s="202"/>
      <c r="D99" s="202"/>
      <c r="E99" s="202"/>
      <c r="F99" s="202"/>
      <c r="G99" s="202"/>
      <c r="H99" s="202"/>
      <c r="I99" s="105"/>
      <c r="J99" s="105"/>
      <c r="K99" s="105"/>
      <c r="L99" s="105"/>
    </row>
    <row r="100" spans="1:12" ht="50" x14ac:dyDescent="0.15">
      <c r="A100" s="237"/>
      <c r="B100" s="92" t="s">
        <v>105</v>
      </c>
      <c r="C100" s="193" t="s">
        <v>223</v>
      </c>
      <c r="D100" s="193"/>
      <c r="E100" s="193"/>
      <c r="F100" s="193"/>
      <c r="G100" s="193"/>
      <c r="H100" s="209"/>
      <c r="I100" s="105" t="s">
        <v>329</v>
      </c>
      <c r="J100" s="105" t="s">
        <v>330</v>
      </c>
      <c r="K100" s="105" t="s">
        <v>331</v>
      </c>
      <c r="L100" s="105" t="s">
        <v>333</v>
      </c>
    </row>
    <row r="101" spans="1:12" ht="25" x14ac:dyDescent="0.15">
      <c r="A101" s="229"/>
      <c r="B101" s="92" t="s">
        <v>108</v>
      </c>
      <c r="C101" s="193" t="s">
        <v>226</v>
      </c>
      <c r="D101" s="193"/>
      <c r="E101" s="193"/>
      <c r="F101" s="193"/>
      <c r="G101" s="193"/>
      <c r="H101" s="209"/>
      <c r="I101" s="117" t="s">
        <v>471</v>
      </c>
      <c r="J101" s="117" t="s">
        <v>472</v>
      </c>
      <c r="K101" s="117" t="s">
        <v>473</v>
      </c>
      <c r="L101" s="105" t="s">
        <v>332</v>
      </c>
    </row>
    <row r="102" spans="1:12" ht="24" x14ac:dyDescent="0.15">
      <c r="A102" s="99" t="s">
        <v>49</v>
      </c>
      <c r="B102" s="52"/>
      <c r="C102" s="193"/>
      <c r="D102" s="193"/>
      <c r="E102" s="193"/>
      <c r="F102" s="193"/>
      <c r="G102" s="193"/>
      <c r="H102" s="209"/>
      <c r="I102" s="117"/>
      <c r="J102" s="117"/>
      <c r="K102" s="117"/>
      <c r="L102" s="105"/>
    </row>
    <row r="103" spans="1:12" ht="74" customHeight="1" x14ac:dyDescent="0.15">
      <c r="I103" s="21" t="s">
        <v>73</v>
      </c>
      <c r="J103" s="106"/>
      <c r="K103" s="127"/>
      <c r="L103" s="127"/>
    </row>
    <row r="104" spans="1:12" x14ac:dyDescent="0.15">
      <c r="I104" s="124"/>
    </row>
    <row r="105" spans="1:12" x14ac:dyDescent="0.15">
      <c r="I105" s="125" t="s">
        <v>62</v>
      </c>
    </row>
    <row r="106" spans="1:12" x14ac:dyDescent="0.15">
      <c r="A106" s="17" t="s">
        <v>61</v>
      </c>
      <c r="B106" s="232" t="str">
        <f>B89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106" s="232"/>
      <c r="D106" s="232"/>
      <c r="E106" s="232"/>
      <c r="F106" s="232"/>
      <c r="G106" s="232"/>
      <c r="H106" s="112"/>
      <c r="I106" s="126" t="s">
        <v>371</v>
      </c>
    </row>
    <row r="109" spans="1:12" x14ac:dyDescent="0.15">
      <c r="A109" s="15" t="s">
        <v>11</v>
      </c>
      <c r="B109" s="221" t="s">
        <v>118</v>
      </c>
      <c r="C109" s="221"/>
      <c r="D109" s="221"/>
      <c r="E109" s="221"/>
      <c r="F109" s="221"/>
      <c r="G109" s="221"/>
    </row>
    <row r="110" spans="1:12" x14ac:dyDescent="0.15">
      <c r="A110" s="15" t="s">
        <v>46</v>
      </c>
      <c r="B110" s="221" t="s">
        <v>372</v>
      </c>
      <c r="C110" s="221"/>
      <c r="D110" s="221"/>
      <c r="E110" s="221"/>
      <c r="F110" s="221"/>
      <c r="G110" s="221"/>
    </row>
    <row r="111" spans="1:12" ht="15" x14ac:dyDescent="0.15">
      <c r="A111" s="97" t="s">
        <v>254</v>
      </c>
      <c r="B111" s="222" t="s">
        <v>45</v>
      </c>
      <c r="C111" s="223"/>
      <c r="D111" s="223"/>
      <c r="E111" s="223"/>
      <c r="F111" s="223"/>
      <c r="G111" s="223"/>
      <c r="H111" s="224"/>
      <c r="I111" s="22" t="s">
        <v>60</v>
      </c>
      <c r="J111" s="22" t="s">
        <v>63</v>
      </c>
      <c r="K111" s="22" t="s">
        <v>64</v>
      </c>
      <c r="L111" s="22" t="s">
        <v>65</v>
      </c>
    </row>
    <row r="112" spans="1:12" x14ac:dyDescent="0.15">
      <c r="A112" s="226" t="s">
        <v>47</v>
      </c>
      <c r="B112" s="206" t="s">
        <v>258</v>
      </c>
      <c r="C112" s="207"/>
      <c r="D112" s="207"/>
      <c r="E112" s="207"/>
      <c r="F112" s="207"/>
      <c r="G112" s="207"/>
      <c r="H112" s="208"/>
      <c r="I112" s="12"/>
      <c r="J112" s="12"/>
      <c r="K112" s="12"/>
      <c r="L112" s="12"/>
    </row>
    <row r="113" spans="1:12" ht="15" customHeight="1" x14ac:dyDescent="0.15">
      <c r="A113" s="226"/>
      <c r="B113" s="92" t="s">
        <v>106</v>
      </c>
      <c r="C113" s="209" t="s">
        <v>230</v>
      </c>
      <c r="D113" s="210"/>
      <c r="E113" s="210"/>
      <c r="F113" s="210"/>
      <c r="G113" s="210"/>
      <c r="H113" s="211"/>
      <c r="I113" s="113" t="s">
        <v>340</v>
      </c>
      <c r="J113" s="113" t="s">
        <v>341</v>
      </c>
      <c r="K113" s="113" t="s">
        <v>342</v>
      </c>
      <c r="L113" s="12" t="s">
        <v>347</v>
      </c>
    </row>
    <row r="114" spans="1:12" ht="15" customHeight="1" x14ac:dyDescent="0.15">
      <c r="A114" s="226"/>
      <c r="B114" s="92" t="s">
        <v>618</v>
      </c>
      <c r="C114" s="210" t="s">
        <v>646</v>
      </c>
      <c r="D114" s="210"/>
      <c r="E114" s="210"/>
      <c r="F114" s="210"/>
      <c r="G114" s="210"/>
      <c r="H114" s="211"/>
      <c r="I114" s="102" t="s">
        <v>264</v>
      </c>
      <c r="J114" s="102" t="s">
        <v>265</v>
      </c>
      <c r="K114" s="102" t="s">
        <v>262</v>
      </c>
      <c r="L114" s="102" t="s">
        <v>263</v>
      </c>
    </row>
    <row r="115" spans="1:12" ht="15" customHeight="1" x14ac:dyDescent="0.15">
      <c r="A115" s="226"/>
      <c r="B115" s="92" t="s">
        <v>619</v>
      </c>
      <c r="C115" s="245" t="s">
        <v>636</v>
      </c>
      <c r="D115" s="245"/>
      <c r="E115" s="245"/>
      <c r="F115" s="245"/>
      <c r="G115" s="245"/>
      <c r="H115" s="246"/>
      <c r="I115" s="102" t="s">
        <v>264</v>
      </c>
      <c r="J115" s="102" t="s">
        <v>265</v>
      </c>
      <c r="K115" s="102" t="s">
        <v>262</v>
      </c>
      <c r="L115" s="102" t="s">
        <v>263</v>
      </c>
    </row>
    <row r="116" spans="1:12" ht="15" x14ac:dyDescent="0.15">
      <c r="A116" s="226"/>
      <c r="B116" s="201" t="s">
        <v>237</v>
      </c>
      <c r="C116" s="202"/>
      <c r="D116" s="202"/>
      <c r="E116" s="202"/>
      <c r="F116" s="202"/>
      <c r="G116" s="202"/>
      <c r="H116" s="203"/>
      <c r="I116" s="113"/>
      <c r="J116" s="113"/>
      <c r="K116" s="113"/>
      <c r="L116" s="12"/>
    </row>
    <row r="117" spans="1:12" ht="30" x14ac:dyDescent="0.15">
      <c r="A117" s="226"/>
      <c r="B117" s="92" t="s">
        <v>107</v>
      </c>
      <c r="C117" s="193" t="s">
        <v>231</v>
      </c>
      <c r="D117" s="193"/>
      <c r="E117" s="193"/>
      <c r="F117" s="193"/>
      <c r="G117" s="193"/>
      <c r="H117" s="193"/>
      <c r="I117" s="113" t="s">
        <v>336</v>
      </c>
      <c r="J117" s="113" t="s">
        <v>356</v>
      </c>
      <c r="K117" s="113" t="s">
        <v>357</v>
      </c>
      <c r="L117" s="114" t="s">
        <v>353</v>
      </c>
    </row>
    <row r="118" spans="1:12" ht="16" customHeight="1" x14ac:dyDescent="0.15">
      <c r="A118" s="233" t="s">
        <v>48</v>
      </c>
      <c r="B118" s="201" t="s">
        <v>235</v>
      </c>
      <c r="C118" s="202"/>
      <c r="D118" s="202"/>
      <c r="E118" s="202"/>
      <c r="F118" s="202"/>
      <c r="G118" s="202"/>
      <c r="H118" s="203"/>
      <c r="I118" s="113"/>
      <c r="J118" s="113"/>
      <c r="K118" s="113"/>
      <c r="L118" s="12"/>
    </row>
    <row r="119" spans="1:12" ht="16" customHeight="1" x14ac:dyDescent="0.15">
      <c r="A119" s="247"/>
      <c r="B119" s="92" t="s">
        <v>103</v>
      </c>
      <c r="C119" s="193" t="s">
        <v>227</v>
      </c>
      <c r="D119" s="193"/>
      <c r="E119" s="193"/>
      <c r="F119" s="193"/>
      <c r="G119" s="193"/>
      <c r="H119" s="193"/>
      <c r="I119" s="113" t="s">
        <v>334</v>
      </c>
      <c r="J119" s="113" t="s">
        <v>359</v>
      </c>
      <c r="K119" s="113" t="s">
        <v>354</v>
      </c>
      <c r="L119" s="114" t="s">
        <v>351</v>
      </c>
    </row>
    <row r="120" spans="1:12" ht="16" customHeight="1" x14ac:dyDescent="0.15">
      <c r="A120" s="247"/>
      <c r="B120" s="201" t="s">
        <v>236</v>
      </c>
      <c r="C120" s="202"/>
      <c r="D120" s="202"/>
      <c r="E120" s="202"/>
      <c r="F120" s="202"/>
      <c r="G120" s="202"/>
      <c r="H120" s="203"/>
      <c r="I120" s="113"/>
      <c r="J120" s="113"/>
      <c r="K120" s="113"/>
      <c r="L120" s="12"/>
    </row>
    <row r="121" spans="1:12" ht="16" customHeight="1" x14ac:dyDescent="0.15">
      <c r="A121" s="247"/>
      <c r="B121" s="92" t="s">
        <v>104</v>
      </c>
      <c r="C121" s="193" t="s">
        <v>228</v>
      </c>
      <c r="D121" s="193"/>
      <c r="E121" s="193"/>
      <c r="F121" s="193"/>
      <c r="G121" s="193"/>
      <c r="H121" s="193"/>
      <c r="I121" s="113" t="s">
        <v>335</v>
      </c>
      <c r="J121" s="114" t="s">
        <v>348</v>
      </c>
      <c r="K121" s="114" t="s">
        <v>349</v>
      </c>
      <c r="L121" s="114" t="s">
        <v>350</v>
      </c>
    </row>
    <row r="122" spans="1:12" ht="16" customHeight="1" x14ac:dyDescent="0.15">
      <c r="A122" s="247"/>
      <c r="B122" s="92" t="s">
        <v>105</v>
      </c>
      <c r="C122" s="209" t="s">
        <v>229</v>
      </c>
      <c r="D122" s="210"/>
      <c r="E122" s="210"/>
      <c r="F122" s="210"/>
      <c r="G122" s="210"/>
      <c r="H122" s="211"/>
      <c r="I122" s="113" t="s">
        <v>335</v>
      </c>
      <c r="J122" s="114" t="s">
        <v>348</v>
      </c>
      <c r="K122" s="114" t="s">
        <v>349</v>
      </c>
      <c r="L122" s="114" t="s">
        <v>350</v>
      </c>
    </row>
    <row r="123" spans="1:12" ht="16" customHeight="1" x14ac:dyDescent="0.15">
      <c r="A123" s="247"/>
      <c r="B123" s="201" t="s">
        <v>253</v>
      </c>
      <c r="C123" s="202"/>
      <c r="D123" s="202"/>
      <c r="E123" s="202"/>
      <c r="F123" s="202"/>
      <c r="G123" s="202"/>
      <c r="H123" s="203"/>
      <c r="I123" s="113"/>
      <c r="J123" s="113"/>
      <c r="K123" s="113"/>
      <c r="L123" s="12"/>
    </row>
    <row r="124" spans="1:12" ht="16" customHeight="1" x14ac:dyDescent="0.15">
      <c r="A124" s="247"/>
      <c r="B124" s="92" t="s">
        <v>108</v>
      </c>
      <c r="C124" s="193" t="s">
        <v>232</v>
      </c>
      <c r="D124" s="193"/>
      <c r="E124" s="193"/>
      <c r="F124" s="193"/>
      <c r="G124" s="193"/>
      <c r="H124" s="193"/>
      <c r="I124" s="113" t="s">
        <v>337</v>
      </c>
      <c r="J124" s="113" t="s">
        <v>355</v>
      </c>
      <c r="K124" s="116" t="s">
        <v>358</v>
      </c>
      <c r="L124" s="12" t="s">
        <v>352</v>
      </c>
    </row>
    <row r="125" spans="1:12" ht="16" customHeight="1" x14ac:dyDescent="0.15">
      <c r="A125" s="247"/>
      <c r="B125" s="92" t="s">
        <v>109</v>
      </c>
      <c r="C125" s="193" t="s">
        <v>233</v>
      </c>
      <c r="D125" s="193"/>
      <c r="E125" s="193"/>
      <c r="F125" s="193"/>
      <c r="G125" s="193"/>
      <c r="H125" s="193"/>
      <c r="I125" s="113" t="s">
        <v>338</v>
      </c>
      <c r="J125" s="113" t="s">
        <v>355</v>
      </c>
      <c r="K125" s="116" t="s">
        <v>358</v>
      </c>
      <c r="L125" s="12" t="s">
        <v>352</v>
      </c>
    </row>
    <row r="126" spans="1:12" ht="16" customHeight="1" x14ac:dyDescent="0.15">
      <c r="A126" s="247"/>
      <c r="B126" s="201" t="s">
        <v>238</v>
      </c>
      <c r="C126" s="202"/>
      <c r="D126" s="202"/>
      <c r="E126" s="202"/>
      <c r="F126" s="202"/>
      <c r="G126" s="202"/>
      <c r="H126" s="203"/>
      <c r="I126" s="113"/>
      <c r="J126" s="113"/>
      <c r="K126" s="113"/>
      <c r="L126" s="12"/>
    </row>
    <row r="127" spans="1:12" ht="15" x14ac:dyDescent="0.15">
      <c r="A127" s="247"/>
      <c r="B127" s="92" t="s">
        <v>110</v>
      </c>
      <c r="C127" s="193" t="s">
        <v>234</v>
      </c>
      <c r="D127" s="193"/>
      <c r="E127" s="193"/>
      <c r="F127" s="193"/>
      <c r="G127" s="193"/>
      <c r="H127" s="193"/>
      <c r="I127" s="113" t="s">
        <v>338</v>
      </c>
      <c r="J127" s="117" t="s">
        <v>361</v>
      </c>
      <c r="K127" s="117" t="s">
        <v>362</v>
      </c>
      <c r="L127" s="114" t="s">
        <v>360</v>
      </c>
    </row>
    <row r="128" spans="1:12" ht="15" x14ac:dyDescent="0.15">
      <c r="A128" s="247"/>
      <c r="B128" s="201" t="s">
        <v>237</v>
      </c>
      <c r="C128" s="202"/>
      <c r="D128" s="202"/>
      <c r="E128" s="202"/>
      <c r="F128" s="202"/>
      <c r="G128" s="202"/>
      <c r="H128" s="203"/>
      <c r="I128" s="113"/>
      <c r="J128" s="117"/>
      <c r="K128" s="117"/>
      <c r="L128" s="114"/>
    </row>
    <row r="129" spans="1:12" ht="16" x14ac:dyDescent="0.15">
      <c r="A129" s="247"/>
      <c r="B129" s="92" t="s">
        <v>628</v>
      </c>
      <c r="C129" s="216" t="s">
        <v>620</v>
      </c>
      <c r="D129" s="217"/>
      <c r="E129" s="217"/>
      <c r="F129" s="217"/>
      <c r="G129" s="217"/>
      <c r="H129" s="218"/>
      <c r="I129" s="108" t="s">
        <v>637</v>
      </c>
      <c r="J129" s="108" t="s">
        <v>642</v>
      </c>
      <c r="K129" s="108" t="s">
        <v>638</v>
      </c>
      <c r="L129" s="108" t="s">
        <v>297</v>
      </c>
    </row>
    <row r="130" spans="1:12" ht="15" x14ac:dyDescent="0.15">
      <c r="A130" s="247"/>
      <c r="B130" s="92" t="s">
        <v>629</v>
      </c>
      <c r="C130" s="216" t="s">
        <v>621</v>
      </c>
      <c r="D130" s="217"/>
      <c r="E130" s="217"/>
      <c r="F130" s="217"/>
      <c r="G130" s="217"/>
      <c r="H130" s="218"/>
      <c r="I130" s="113" t="s">
        <v>337</v>
      </c>
      <c r="J130" s="113" t="s">
        <v>355</v>
      </c>
      <c r="K130" s="116" t="s">
        <v>358</v>
      </c>
      <c r="L130" s="12" t="s">
        <v>352</v>
      </c>
    </row>
    <row r="131" spans="1:12" ht="15" x14ac:dyDescent="0.15">
      <c r="A131" s="247"/>
      <c r="B131" s="92" t="s">
        <v>630</v>
      </c>
      <c r="C131" s="216" t="s">
        <v>622</v>
      </c>
      <c r="D131" s="217"/>
      <c r="E131" s="217"/>
      <c r="F131" s="217"/>
      <c r="G131" s="217"/>
      <c r="H131" s="218"/>
      <c r="I131" s="113" t="s">
        <v>337</v>
      </c>
      <c r="J131" s="113" t="s">
        <v>355</v>
      </c>
      <c r="K131" s="116" t="s">
        <v>358</v>
      </c>
      <c r="L131" s="12" t="s">
        <v>352</v>
      </c>
    </row>
    <row r="132" spans="1:12" ht="15" x14ac:dyDescent="0.15">
      <c r="A132" s="247"/>
      <c r="B132" s="201" t="s">
        <v>253</v>
      </c>
      <c r="C132" s="202"/>
      <c r="D132" s="202"/>
      <c r="E132" s="202"/>
      <c r="F132" s="202"/>
      <c r="G132" s="202"/>
      <c r="H132" s="203"/>
      <c r="I132" s="113"/>
      <c r="J132" s="117"/>
      <c r="K132" s="117"/>
      <c r="L132" s="114"/>
    </row>
    <row r="133" spans="1:12" ht="15" x14ac:dyDescent="0.15">
      <c r="A133" s="247"/>
      <c r="B133" s="92" t="s">
        <v>631</v>
      </c>
      <c r="C133" s="216" t="s">
        <v>623</v>
      </c>
      <c r="D133" s="217"/>
      <c r="E133" s="217"/>
      <c r="F133" s="217"/>
      <c r="G133" s="217"/>
      <c r="H133" s="218"/>
      <c r="I133" s="113" t="s">
        <v>337</v>
      </c>
      <c r="J133" s="113" t="s">
        <v>355</v>
      </c>
      <c r="K133" s="116" t="s">
        <v>358</v>
      </c>
      <c r="L133" s="12" t="s">
        <v>352</v>
      </c>
    </row>
    <row r="134" spans="1:12" ht="15" x14ac:dyDescent="0.15">
      <c r="A134" s="247"/>
      <c r="B134" s="92" t="s">
        <v>632</v>
      </c>
      <c r="C134" s="216" t="s">
        <v>624</v>
      </c>
      <c r="D134" s="217"/>
      <c r="E134" s="217"/>
      <c r="F134" s="217"/>
      <c r="G134" s="217"/>
      <c r="H134" s="218"/>
      <c r="I134" s="113" t="s">
        <v>337</v>
      </c>
      <c r="J134" s="113" t="s">
        <v>355</v>
      </c>
      <c r="K134" s="116" t="s">
        <v>358</v>
      </c>
      <c r="L134" s="12" t="s">
        <v>352</v>
      </c>
    </row>
    <row r="135" spans="1:12" ht="15" x14ac:dyDescent="0.15">
      <c r="A135" s="247"/>
      <c r="B135" s="201" t="s">
        <v>238</v>
      </c>
      <c r="C135" s="202"/>
      <c r="D135" s="202"/>
      <c r="E135" s="202"/>
      <c r="F135" s="202"/>
      <c r="G135" s="202"/>
      <c r="H135" s="203"/>
      <c r="I135" s="113"/>
      <c r="J135" s="117"/>
      <c r="K135" s="117"/>
      <c r="L135" s="114"/>
    </row>
    <row r="136" spans="1:12" ht="32" x14ac:dyDescent="0.15">
      <c r="A136" s="247"/>
      <c r="B136" s="92" t="s">
        <v>633</v>
      </c>
      <c r="C136" s="219" t="s">
        <v>625</v>
      </c>
      <c r="D136" s="212"/>
      <c r="E136" s="212"/>
      <c r="F136" s="212"/>
      <c r="G136" s="212"/>
      <c r="H136" s="213"/>
      <c r="I136" s="102" t="s">
        <v>639</v>
      </c>
      <c r="J136" s="102" t="s">
        <v>643</v>
      </c>
      <c r="K136" s="102" t="s">
        <v>640</v>
      </c>
      <c r="L136" s="102" t="s">
        <v>641</v>
      </c>
    </row>
    <row r="137" spans="1:12" ht="32" x14ac:dyDescent="0.15">
      <c r="A137" s="247"/>
      <c r="B137" s="92" t="s">
        <v>634</v>
      </c>
      <c r="C137" s="219" t="s">
        <v>626</v>
      </c>
      <c r="D137" s="212"/>
      <c r="E137" s="212"/>
      <c r="F137" s="212"/>
      <c r="G137" s="212"/>
      <c r="H137" s="213"/>
      <c r="I137" s="102" t="s">
        <v>639</v>
      </c>
      <c r="J137" s="117" t="s">
        <v>644</v>
      </c>
      <c r="K137" s="102" t="s">
        <v>640</v>
      </c>
      <c r="L137" s="114" t="s">
        <v>645</v>
      </c>
    </row>
    <row r="138" spans="1:12" ht="32" x14ac:dyDescent="0.15">
      <c r="A138" s="247"/>
      <c r="B138" s="92" t="s">
        <v>635</v>
      </c>
      <c r="C138" s="219" t="s">
        <v>627</v>
      </c>
      <c r="D138" s="212"/>
      <c r="E138" s="212"/>
      <c r="F138" s="212"/>
      <c r="G138" s="212"/>
      <c r="H138" s="213"/>
      <c r="I138" s="102" t="s">
        <v>639</v>
      </c>
      <c r="J138" s="102" t="s">
        <v>643</v>
      </c>
      <c r="K138" s="102" t="s">
        <v>640</v>
      </c>
      <c r="L138" s="102" t="s">
        <v>641</v>
      </c>
    </row>
    <row r="139" spans="1:12" ht="15" x14ac:dyDescent="0.15">
      <c r="A139" s="233" t="s">
        <v>49</v>
      </c>
      <c r="B139" s="92"/>
      <c r="C139" s="193"/>
      <c r="D139" s="193"/>
      <c r="E139" s="193"/>
      <c r="F139" s="193"/>
      <c r="G139" s="193"/>
      <c r="H139" s="193"/>
      <c r="I139" s="113" t="s">
        <v>339</v>
      </c>
      <c r="J139" s="113"/>
      <c r="K139" s="113"/>
      <c r="L139" s="12"/>
    </row>
    <row r="140" spans="1:12" x14ac:dyDescent="0.15">
      <c r="A140" s="234"/>
      <c r="B140" s="52"/>
      <c r="C140" s="193"/>
      <c r="D140" s="193"/>
      <c r="E140" s="193"/>
      <c r="F140" s="193"/>
      <c r="G140" s="193"/>
      <c r="H140" s="193"/>
      <c r="I140" s="12"/>
      <c r="J140" s="12"/>
      <c r="K140" s="12"/>
      <c r="L140" s="12"/>
    </row>
    <row r="141" spans="1:12" ht="74" customHeight="1" x14ac:dyDescent="0.15">
      <c r="I141" s="21" t="s">
        <v>73</v>
      </c>
      <c r="J141" s="12"/>
      <c r="K141" s="12"/>
      <c r="L141" s="12"/>
    </row>
    <row r="143" spans="1:12" x14ac:dyDescent="0.15">
      <c r="I143" s="18" t="s">
        <v>62</v>
      </c>
    </row>
    <row r="144" spans="1:12" ht="45" x14ac:dyDescent="0.15">
      <c r="A144" s="17" t="s">
        <v>61</v>
      </c>
      <c r="B144" s="232" t="str">
        <f>B110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44" s="232"/>
      <c r="D144" s="232"/>
      <c r="E144" s="232"/>
      <c r="F144" s="232"/>
      <c r="G144" s="232"/>
      <c r="H144" s="86"/>
      <c r="I144" s="122" t="s">
        <v>370</v>
      </c>
    </row>
    <row r="145" spans="2:14" x14ac:dyDescent="0.15">
      <c r="B145" s="95"/>
      <c r="C145" s="96"/>
      <c r="D145" s="96"/>
      <c r="E145" s="96"/>
      <c r="F145" s="96"/>
      <c r="G145" s="96"/>
      <c r="H145" s="96"/>
    </row>
    <row r="147" spans="2:14" ht="28" customHeight="1" x14ac:dyDescent="0.15">
      <c r="I147" s="242"/>
      <c r="J147" s="243"/>
      <c r="K147" s="243"/>
      <c r="L147" s="243"/>
      <c r="M147" s="243"/>
      <c r="N147" s="244"/>
    </row>
    <row r="148" spans="2:14" ht="14" customHeight="1" x14ac:dyDescent="0.15">
      <c r="I148" s="243"/>
      <c r="J148" s="243"/>
      <c r="K148" s="243"/>
      <c r="L148" s="243"/>
      <c r="M148" s="243"/>
      <c r="N148" s="244"/>
    </row>
    <row r="149" spans="2:14" x14ac:dyDescent="0.15">
      <c r="I149" s="139"/>
      <c r="J149" s="139"/>
      <c r="K149" s="139"/>
      <c r="L149" s="139"/>
      <c r="M149" s="139"/>
      <c r="N149" s="139"/>
    </row>
  </sheetData>
  <mergeCells count="127">
    <mergeCell ref="L66:Q66"/>
    <mergeCell ref="L67:Q67"/>
    <mergeCell ref="C61:H61"/>
    <mergeCell ref="C62:H62"/>
    <mergeCell ref="A59:A62"/>
    <mergeCell ref="C77:H77"/>
    <mergeCell ref="C93:H93"/>
    <mergeCell ref="I147:N147"/>
    <mergeCell ref="I148:N148"/>
    <mergeCell ref="C114:H114"/>
    <mergeCell ref="C115:H115"/>
    <mergeCell ref="B128:H128"/>
    <mergeCell ref="C129:H129"/>
    <mergeCell ref="C130:H130"/>
    <mergeCell ref="C131:H131"/>
    <mergeCell ref="B132:H132"/>
    <mergeCell ref="C133:H133"/>
    <mergeCell ref="C134:H134"/>
    <mergeCell ref="B135:H135"/>
    <mergeCell ref="C136:H136"/>
    <mergeCell ref="C137:H137"/>
    <mergeCell ref="C138:H138"/>
    <mergeCell ref="A118:A138"/>
    <mergeCell ref="B144:G144"/>
    <mergeCell ref="A139:A140"/>
    <mergeCell ref="C139:H139"/>
    <mergeCell ref="C140:H140"/>
    <mergeCell ref="B27:G27"/>
    <mergeCell ref="B28:G28"/>
    <mergeCell ref="B51:G51"/>
    <mergeCell ref="B52:G52"/>
    <mergeCell ref="B70:G70"/>
    <mergeCell ref="B71:G71"/>
    <mergeCell ref="B88:G88"/>
    <mergeCell ref="B89:G89"/>
    <mergeCell ref="B109:G109"/>
    <mergeCell ref="B110:G110"/>
    <mergeCell ref="A97:A101"/>
    <mergeCell ref="B126:H126"/>
    <mergeCell ref="C127:H127"/>
    <mergeCell ref="A112:A117"/>
    <mergeCell ref="B67:G67"/>
    <mergeCell ref="B84:G84"/>
    <mergeCell ref="C79:H79"/>
    <mergeCell ref="C80:H80"/>
    <mergeCell ref="B90:H90"/>
    <mergeCell ref="A91:A96"/>
    <mergeCell ref="C100:H100"/>
    <mergeCell ref="C101:H101"/>
    <mergeCell ref="C102:H102"/>
    <mergeCell ref="B111:H111"/>
    <mergeCell ref="B106:G106"/>
    <mergeCell ref="B97:H97"/>
    <mergeCell ref="C98:H98"/>
    <mergeCell ref="B99:H99"/>
    <mergeCell ref="C92:H92"/>
    <mergeCell ref="B94:H94"/>
    <mergeCell ref="C95:H95"/>
    <mergeCell ref="B118:H118"/>
    <mergeCell ref="C119:H119"/>
    <mergeCell ref="B120:H120"/>
    <mergeCell ref="C121:H121"/>
    <mergeCell ref="C122:H122"/>
    <mergeCell ref="B123:H123"/>
    <mergeCell ref="C124:H124"/>
    <mergeCell ref="C125:H125"/>
    <mergeCell ref="B112:H112"/>
    <mergeCell ref="C113:H113"/>
    <mergeCell ref="B116:H116"/>
    <mergeCell ref="C117:H117"/>
    <mergeCell ref="B91:H91"/>
    <mergeCell ref="C96:H96"/>
    <mergeCell ref="B75:H75"/>
    <mergeCell ref="C76:H76"/>
    <mergeCell ref="B78:H78"/>
    <mergeCell ref="B72:H72"/>
    <mergeCell ref="A73:A74"/>
    <mergeCell ref="B73:H73"/>
    <mergeCell ref="C74:H74"/>
    <mergeCell ref="A75:A79"/>
    <mergeCell ref="B59:H59"/>
    <mergeCell ref="C60:H60"/>
    <mergeCell ref="C63:H63"/>
    <mergeCell ref="A54:A58"/>
    <mergeCell ref="B54:H54"/>
    <mergeCell ref="C55:H55"/>
    <mergeCell ref="C56:H56"/>
    <mergeCell ref="C57:H57"/>
    <mergeCell ref="C58:H58"/>
    <mergeCell ref="A42:A43"/>
    <mergeCell ref="C42:H42"/>
    <mergeCell ref="C43:H43"/>
    <mergeCell ref="B53:H53"/>
    <mergeCell ref="B47:G47"/>
    <mergeCell ref="A33:A41"/>
    <mergeCell ref="B33:H33"/>
    <mergeCell ref="C34:H34"/>
    <mergeCell ref="B36:H36"/>
    <mergeCell ref="C37:H37"/>
    <mergeCell ref="C38:H38"/>
    <mergeCell ref="B39:H39"/>
    <mergeCell ref="C40:H40"/>
    <mergeCell ref="C41:H41"/>
    <mergeCell ref="C35:H35"/>
    <mergeCell ref="B6:G6"/>
    <mergeCell ref="B8:H8"/>
    <mergeCell ref="B9:H9"/>
    <mergeCell ref="B29:H29"/>
    <mergeCell ref="A30:A32"/>
    <mergeCell ref="B30:H30"/>
    <mergeCell ref="C31:H31"/>
    <mergeCell ref="C32:H32"/>
    <mergeCell ref="C10:H10"/>
    <mergeCell ref="A16:A17"/>
    <mergeCell ref="B16:H16"/>
    <mergeCell ref="C11:H11"/>
    <mergeCell ref="C12:H12"/>
    <mergeCell ref="C17:H17"/>
    <mergeCell ref="C18:H18"/>
    <mergeCell ref="A18:A19"/>
    <mergeCell ref="C19:H19"/>
    <mergeCell ref="B7:I7"/>
    <mergeCell ref="C13:H13"/>
    <mergeCell ref="B14:H14"/>
    <mergeCell ref="C15:H15"/>
    <mergeCell ref="A9:A15"/>
    <mergeCell ref="B23:G23"/>
  </mergeCells>
  <pageMargins left="0.7" right="0.7" top="0.75" bottom="0.75" header="0.3" footer="0.3"/>
  <pageSetup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77"/>
  <sheetViews>
    <sheetView tabSelected="1" topLeftCell="A117" zoomScale="75" zoomScaleNormal="100" workbookViewId="0">
      <selection activeCell="G131" sqref="G131"/>
    </sheetView>
  </sheetViews>
  <sheetFormatPr baseColWidth="10" defaultColWidth="8.83203125" defaultRowHeight="14" x14ac:dyDescent="0.15"/>
  <cols>
    <col min="1" max="1" width="29.6640625" customWidth="1"/>
    <col min="2" max="2" width="29.33203125" customWidth="1"/>
    <col min="3" max="5" width="15.6640625" customWidth="1"/>
    <col min="6" max="6" width="29.33203125" customWidth="1"/>
    <col min="7" max="12" width="15.6640625" customWidth="1"/>
  </cols>
  <sheetData>
    <row r="1" spans="1:12" ht="15" x14ac:dyDescent="0.15">
      <c r="A1" s="4" t="s">
        <v>9</v>
      </c>
    </row>
    <row r="2" spans="1:12" ht="15" x14ac:dyDescent="0.15">
      <c r="A2" s="4" t="s">
        <v>10</v>
      </c>
    </row>
    <row r="3" spans="1:12" ht="18" x14ac:dyDescent="0.2">
      <c r="A3" s="25" t="s">
        <v>77</v>
      </c>
    </row>
    <row r="8" spans="1:12" ht="18" x14ac:dyDescent="0.15">
      <c r="A8" s="23" t="s">
        <v>66</v>
      </c>
      <c r="B8" s="123" t="s">
        <v>378</v>
      </c>
      <c r="C8" s="13"/>
      <c r="D8" s="13"/>
      <c r="E8" s="13"/>
      <c r="F8" s="13"/>
      <c r="G8" s="13"/>
      <c r="H8" s="13"/>
    </row>
    <row r="9" spans="1:12" ht="30" x14ac:dyDescent="0.15">
      <c r="A9" s="27" t="s">
        <v>45</v>
      </c>
      <c r="B9" s="24"/>
      <c r="C9" s="26" t="s">
        <v>67</v>
      </c>
      <c r="D9" s="26" t="s">
        <v>68</v>
      </c>
      <c r="E9" s="26" t="s">
        <v>69</v>
      </c>
      <c r="F9" s="26" t="s">
        <v>70</v>
      </c>
      <c r="G9" s="26" t="s">
        <v>71</v>
      </c>
      <c r="H9" s="26" t="s">
        <v>72</v>
      </c>
      <c r="I9" s="26" t="s">
        <v>74</v>
      </c>
      <c r="J9" s="26" t="s">
        <v>75</v>
      </c>
      <c r="K9" s="26" t="s">
        <v>76</v>
      </c>
      <c r="L9" s="26" t="s">
        <v>46</v>
      </c>
    </row>
    <row r="10" spans="1:12" ht="40" customHeight="1" x14ac:dyDescent="0.15">
      <c r="A10" s="248" t="s">
        <v>379</v>
      </c>
      <c r="B10" s="19" t="s">
        <v>412</v>
      </c>
      <c r="C10" s="130" t="s">
        <v>514</v>
      </c>
      <c r="D10" s="131" t="s">
        <v>515</v>
      </c>
      <c r="E10" s="20" t="s">
        <v>516</v>
      </c>
      <c r="F10" s="251" t="s">
        <v>532</v>
      </c>
      <c r="G10" s="129" t="s">
        <v>522</v>
      </c>
      <c r="H10" s="20"/>
      <c r="I10" s="251" t="s">
        <v>532</v>
      </c>
      <c r="J10" s="20" t="s">
        <v>519</v>
      </c>
      <c r="K10" s="132" t="s">
        <v>520</v>
      </c>
      <c r="L10" s="132" t="s">
        <v>521</v>
      </c>
    </row>
    <row r="11" spans="1:12" ht="40" customHeight="1" x14ac:dyDescent="0.15">
      <c r="A11" s="249"/>
      <c r="B11" s="19" t="s">
        <v>415</v>
      </c>
      <c r="C11" s="131" t="s">
        <v>517</v>
      </c>
      <c r="D11" s="130"/>
      <c r="E11" s="20"/>
      <c r="F11" s="252"/>
      <c r="G11" s="20"/>
      <c r="H11" s="20"/>
      <c r="I11" s="252"/>
      <c r="J11" s="12"/>
      <c r="K11" s="12"/>
      <c r="L11" s="12"/>
    </row>
    <row r="12" spans="1:12" ht="40" customHeight="1" x14ac:dyDescent="0.15">
      <c r="A12" s="250"/>
      <c r="B12" s="19" t="s">
        <v>417</v>
      </c>
      <c r="C12" s="131" t="s">
        <v>518</v>
      </c>
      <c r="D12" s="130"/>
      <c r="E12" s="20"/>
      <c r="F12" s="253"/>
      <c r="G12" s="20"/>
      <c r="H12" s="20"/>
      <c r="I12" s="253"/>
      <c r="J12" s="12"/>
      <c r="K12" s="12"/>
      <c r="L12" s="12"/>
    </row>
    <row r="13" spans="1:12" ht="40" customHeight="1" x14ac:dyDescent="0.15">
      <c r="A13" s="248" t="s">
        <v>380</v>
      </c>
      <c r="B13" s="19" t="s">
        <v>413</v>
      </c>
      <c r="C13" s="131" t="s">
        <v>523</v>
      </c>
      <c r="D13" s="20" t="s">
        <v>515</v>
      </c>
      <c r="E13" s="20" t="s">
        <v>516</v>
      </c>
      <c r="F13" s="251" t="s">
        <v>533</v>
      </c>
      <c r="G13" s="129" t="s">
        <v>522</v>
      </c>
      <c r="H13" s="12"/>
      <c r="I13" s="251" t="s">
        <v>533</v>
      </c>
      <c r="J13" s="20" t="s">
        <v>519</v>
      </c>
      <c r="K13" s="132" t="s">
        <v>520</v>
      </c>
      <c r="L13" s="132" t="s">
        <v>521</v>
      </c>
    </row>
    <row r="14" spans="1:12" ht="40" customHeight="1" x14ac:dyDescent="0.15">
      <c r="A14" s="249"/>
      <c r="B14" s="19" t="s">
        <v>415</v>
      </c>
      <c r="C14" s="131" t="s">
        <v>517</v>
      </c>
      <c r="D14" s="20"/>
      <c r="E14" s="20"/>
      <c r="F14" s="252"/>
      <c r="G14" s="12"/>
      <c r="H14" s="12"/>
      <c r="I14" s="252"/>
      <c r="J14" s="12"/>
      <c r="K14" s="12"/>
      <c r="L14" s="12"/>
    </row>
    <row r="15" spans="1:12" ht="40" customHeight="1" x14ac:dyDescent="0.15">
      <c r="A15" s="250"/>
      <c r="B15" s="19" t="s">
        <v>417</v>
      </c>
      <c r="C15" s="131" t="s">
        <v>518</v>
      </c>
      <c r="D15" s="132"/>
      <c r="E15" s="128"/>
      <c r="F15" s="253"/>
      <c r="G15" s="12"/>
      <c r="H15" s="12"/>
      <c r="I15" s="253"/>
      <c r="J15" s="12"/>
      <c r="K15" s="12"/>
      <c r="L15" s="12"/>
    </row>
    <row r="16" spans="1:12" ht="40" customHeight="1" x14ac:dyDescent="0.15">
      <c r="A16" s="248" t="s">
        <v>381</v>
      </c>
      <c r="B16" s="19" t="s">
        <v>413</v>
      </c>
      <c r="C16" s="131" t="s">
        <v>523</v>
      </c>
      <c r="D16" s="20" t="s">
        <v>515</v>
      </c>
      <c r="E16" s="20" t="s">
        <v>516</v>
      </c>
      <c r="F16" s="251" t="s">
        <v>532</v>
      </c>
      <c r="G16" s="129" t="s">
        <v>522</v>
      </c>
      <c r="H16" s="12"/>
      <c r="I16" s="251" t="s">
        <v>532</v>
      </c>
      <c r="J16" s="20" t="s">
        <v>519</v>
      </c>
      <c r="K16" s="132" t="s">
        <v>520</v>
      </c>
      <c r="L16" s="132" t="s">
        <v>521</v>
      </c>
    </row>
    <row r="17" spans="1:12" ht="40" customHeight="1" x14ac:dyDescent="0.15">
      <c r="A17" s="249"/>
      <c r="B17" s="19" t="s">
        <v>415</v>
      </c>
      <c r="C17" s="131" t="s">
        <v>517</v>
      </c>
      <c r="D17" s="20"/>
      <c r="E17" s="20"/>
      <c r="F17" s="252"/>
      <c r="G17" s="12"/>
      <c r="H17" s="12"/>
      <c r="I17" s="252"/>
      <c r="J17" s="12"/>
      <c r="K17" s="12"/>
      <c r="L17" s="12"/>
    </row>
    <row r="18" spans="1:12" ht="40" customHeight="1" x14ac:dyDescent="0.15">
      <c r="A18" s="250"/>
      <c r="B18" s="19" t="s">
        <v>417</v>
      </c>
      <c r="C18" s="131" t="s">
        <v>518</v>
      </c>
      <c r="D18" s="132"/>
      <c r="E18" s="128"/>
      <c r="F18" s="253"/>
      <c r="G18" s="12"/>
      <c r="H18" s="12"/>
      <c r="I18" s="253"/>
      <c r="J18" s="12"/>
      <c r="K18" s="12"/>
      <c r="L18" s="12"/>
    </row>
    <row r="19" spans="1:12" ht="40" customHeight="1" x14ac:dyDescent="0.15">
      <c r="A19" s="248" t="s">
        <v>382</v>
      </c>
      <c r="B19" s="19" t="s">
        <v>414</v>
      </c>
      <c r="C19" s="20" t="s">
        <v>524</v>
      </c>
      <c r="D19" s="128" t="s">
        <v>525</v>
      </c>
      <c r="E19" s="20" t="s">
        <v>516</v>
      </c>
      <c r="F19" s="251" t="s">
        <v>531</v>
      </c>
      <c r="G19" s="129" t="s">
        <v>522</v>
      </c>
      <c r="H19" s="12"/>
      <c r="I19" s="251" t="s">
        <v>531</v>
      </c>
      <c r="J19" s="20" t="s">
        <v>528</v>
      </c>
      <c r="K19" s="132" t="s">
        <v>529</v>
      </c>
      <c r="L19" s="132" t="s">
        <v>530</v>
      </c>
    </row>
    <row r="20" spans="1:12" ht="40" customHeight="1" x14ac:dyDescent="0.15">
      <c r="A20" s="249"/>
      <c r="B20" s="19" t="s">
        <v>416</v>
      </c>
      <c r="C20" s="128" t="s">
        <v>526</v>
      </c>
      <c r="D20" s="117"/>
      <c r="E20" s="117"/>
      <c r="F20" s="252"/>
      <c r="G20" s="12"/>
      <c r="H20" s="12"/>
      <c r="I20" s="252"/>
      <c r="J20" s="12"/>
      <c r="K20" s="12"/>
      <c r="L20" s="12"/>
    </row>
    <row r="21" spans="1:12" ht="40" customHeight="1" x14ac:dyDescent="0.15">
      <c r="A21" s="250"/>
      <c r="B21" s="19" t="s">
        <v>418</v>
      </c>
      <c r="C21" s="128" t="s">
        <v>527</v>
      </c>
      <c r="D21" s="20"/>
      <c r="E21" s="20"/>
      <c r="F21" s="253"/>
      <c r="G21" s="12"/>
      <c r="H21" s="12"/>
      <c r="I21" s="253"/>
      <c r="J21" s="12"/>
      <c r="K21" s="12"/>
      <c r="L21" s="12"/>
    </row>
    <row r="22" spans="1:12" ht="40" customHeight="1" x14ac:dyDescent="0.15">
      <c r="A22" s="248" t="s">
        <v>586</v>
      </c>
      <c r="B22" s="19" t="s">
        <v>589</v>
      </c>
      <c r="C22" s="131" t="s">
        <v>523</v>
      </c>
      <c r="D22" s="128" t="s">
        <v>525</v>
      </c>
      <c r="E22" s="20" t="s">
        <v>516</v>
      </c>
      <c r="F22" s="251" t="s">
        <v>533</v>
      </c>
      <c r="G22" s="129" t="s">
        <v>522</v>
      </c>
      <c r="H22" s="12"/>
      <c r="I22" s="251" t="s">
        <v>533</v>
      </c>
      <c r="J22" s="20" t="s">
        <v>519</v>
      </c>
      <c r="K22" s="132" t="s">
        <v>520</v>
      </c>
      <c r="L22" s="132" t="s">
        <v>521</v>
      </c>
    </row>
    <row r="23" spans="1:12" ht="40" customHeight="1" x14ac:dyDescent="0.15">
      <c r="A23" s="249"/>
      <c r="B23" s="19" t="s">
        <v>416</v>
      </c>
      <c r="C23" s="131" t="s">
        <v>517</v>
      </c>
      <c r="D23" s="117"/>
      <c r="E23" s="117"/>
      <c r="F23" s="252"/>
      <c r="G23" s="12"/>
      <c r="H23" s="12"/>
      <c r="I23" s="252"/>
      <c r="J23" s="12"/>
      <c r="K23" s="12"/>
      <c r="L23" s="12"/>
    </row>
    <row r="24" spans="1:12" ht="40" customHeight="1" x14ac:dyDescent="0.15">
      <c r="A24" s="250"/>
      <c r="B24" s="19" t="s">
        <v>588</v>
      </c>
      <c r="C24" s="131" t="s">
        <v>518</v>
      </c>
      <c r="D24" s="20"/>
      <c r="E24" s="20"/>
      <c r="F24" s="253"/>
      <c r="G24" s="12"/>
      <c r="H24" s="12"/>
      <c r="I24" s="253"/>
      <c r="J24" s="12"/>
      <c r="K24" s="12"/>
      <c r="L24" s="12"/>
    </row>
    <row r="25" spans="1:12" ht="40" customHeight="1" x14ac:dyDescent="0.15">
      <c r="A25" s="248" t="s">
        <v>587</v>
      </c>
      <c r="B25" s="19" t="s">
        <v>413</v>
      </c>
      <c r="C25" s="130" t="s">
        <v>514</v>
      </c>
      <c r="D25" s="128" t="s">
        <v>525</v>
      </c>
      <c r="E25" s="20" t="s">
        <v>516</v>
      </c>
      <c r="F25" s="251" t="s">
        <v>532</v>
      </c>
      <c r="G25" s="129" t="s">
        <v>522</v>
      </c>
      <c r="H25" s="12"/>
      <c r="I25" s="251" t="s">
        <v>533</v>
      </c>
      <c r="J25" s="20" t="s">
        <v>519</v>
      </c>
      <c r="K25" s="132" t="s">
        <v>520</v>
      </c>
      <c r="L25" s="132" t="s">
        <v>521</v>
      </c>
    </row>
    <row r="26" spans="1:12" ht="40" customHeight="1" x14ac:dyDescent="0.15">
      <c r="A26" s="249"/>
      <c r="B26" s="19" t="s">
        <v>415</v>
      </c>
      <c r="C26" s="131" t="s">
        <v>517</v>
      </c>
      <c r="D26" s="117"/>
      <c r="E26" s="117"/>
      <c r="F26" s="252"/>
      <c r="G26" s="12"/>
      <c r="H26" s="12"/>
      <c r="I26" s="252"/>
      <c r="J26" s="12"/>
      <c r="K26" s="12"/>
      <c r="L26" s="12"/>
    </row>
    <row r="27" spans="1:12" ht="40" customHeight="1" x14ac:dyDescent="0.15">
      <c r="A27" s="250"/>
      <c r="B27" s="19" t="s">
        <v>417</v>
      </c>
      <c r="C27" s="131" t="s">
        <v>518</v>
      </c>
      <c r="D27" s="20"/>
      <c r="E27" s="20"/>
      <c r="F27" s="253"/>
      <c r="G27" s="12"/>
      <c r="H27" s="12"/>
      <c r="I27" s="253"/>
      <c r="J27" s="12"/>
      <c r="K27" s="12"/>
      <c r="L27" s="12"/>
    </row>
    <row r="29" spans="1:12" ht="18" x14ac:dyDescent="0.15">
      <c r="A29" s="23" t="s">
        <v>66</v>
      </c>
      <c r="B29" s="123" t="s">
        <v>114</v>
      </c>
      <c r="C29" s="13"/>
      <c r="D29" s="13"/>
      <c r="E29" s="13"/>
      <c r="F29" s="13"/>
      <c r="G29" s="13"/>
      <c r="H29" s="13"/>
    </row>
    <row r="30" spans="1:12" ht="30" x14ac:dyDescent="0.15">
      <c r="A30" s="27" t="s">
        <v>45</v>
      </c>
      <c r="B30" s="24"/>
      <c r="C30" s="26" t="s">
        <v>67</v>
      </c>
      <c r="D30" s="26" t="s">
        <v>68</v>
      </c>
      <c r="E30" s="26" t="s">
        <v>69</v>
      </c>
      <c r="F30" s="26" t="s">
        <v>70</v>
      </c>
      <c r="G30" s="26" t="s">
        <v>71</v>
      </c>
      <c r="H30" s="26" t="s">
        <v>72</v>
      </c>
      <c r="I30" s="26" t="s">
        <v>74</v>
      </c>
      <c r="J30" s="26" t="s">
        <v>75</v>
      </c>
      <c r="K30" s="26" t="s">
        <v>76</v>
      </c>
      <c r="L30" s="26" t="s">
        <v>46</v>
      </c>
    </row>
    <row r="31" spans="1:12" ht="40" customHeight="1" x14ac:dyDescent="0.15">
      <c r="A31" s="248" t="s">
        <v>383</v>
      </c>
      <c r="B31" s="19" t="s">
        <v>419</v>
      </c>
      <c r="C31" s="131" t="s">
        <v>523</v>
      </c>
      <c r="D31" s="20" t="s">
        <v>515</v>
      </c>
      <c r="E31" s="20" t="s">
        <v>516</v>
      </c>
      <c r="F31" s="251" t="s">
        <v>535</v>
      </c>
      <c r="G31" s="129" t="s">
        <v>522</v>
      </c>
      <c r="H31" s="20"/>
      <c r="I31" s="251" t="s">
        <v>535</v>
      </c>
      <c r="J31" s="20" t="s">
        <v>528</v>
      </c>
      <c r="K31" s="132" t="s">
        <v>529</v>
      </c>
      <c r="L31" s="132" t="s">
        <v>530</v>
      </c>
    </row>
    <row r="32" spans="1:12" ht="45" x14ac:dyDescent="0.15">
      <c r="A32" s="249"/>
      <c r="B32" s="19" t="s">
        <v>420</v>
      </c>
      <c r="C32" s="131" t="s">
        <v>517</v>
      </c>
      <c r="D32" s="20"/>
      <c r="E32" s="20"/>
      <c r="F32" s="252"/>
      <c r="G32" s="20"/>
      <c r="H32" s="20"/>
      <c r="I32" s="252"/>
      <c r="J32" s="12"/>
      <c r="K32" s="12"/>
      <c r="L32" s="12"/>
    </row>
    <row r="33" spans="1:12" ht="40" customHeight="1" x14ac:dyDescent="0.15">
      <c r="A33" s="250"/>
      <c r="B33" s="19" t="s">
        <v>421</v>
      </c>
      <c r="C33" s="131" t="s">
        <v>518</v>
      </c>
      <c r="D33" s="132"/>
      <c r="E33" s="128"/>
      <c r="F33" s="253"/>
      <c r="G33" s="20"/>
      <c r="H33" s="20"/>
      <c r="I33" s="253"/>
      <c r="J33" s="12"/>
      <c r="K33" s="12"/>
      <c r="L33" s="12"/>
    </row>
    <row r="34" spans="1:12" ht="40" customHeight="1" x14ac:dyDescent="0.15">
      <c r="A34" s="248" t="s">
        <v>384</v>
      </c>
      <c r="B34" s="19" t="s">
        <v>422</v>
      </c>
      <c r="C34" s="130" t="s">
        <v>514</v>
      </c>
      <c r="D34" s="131" t="s">
        <v>515</v>
      </c>
      <c r="E34" s="20" t="s">
        <v>516</v>
      </c>
      <c r="F34" s="251" t="s">
        <v>534</v>
      </c>
      <c r="G34" s="129" t="s">
        <v>522</v>
      </c>
      <c r="H34" s="20"/>
      <c r="I34" s="251" t="s">
        <v>534</v>
      </c>
      <c r="J34" s="20" t="s">
        <v>519</v>
      </c>
      <c r="K34" s="132" t="s">
        <v>520</v>
      </c>
      <c r="L34" s="132" t="s">
        <v>521</v>
      </c>
    </row>
    <row r="35" spans="1:12" ht="40" customHeight="1" x14ac:dyDescent="0.15">
      <c r="A35" s="249"/>
      <c r="B35" s="19" t="s">
        <v>423</v>
      </c>
      <c r="C35" s="131" t="s">
        <v>517</v>
      </c>
      <c r="D35" s="130"/>
      <c r="E35" s="20"/>
      <c r="F35" s="252"/>
      <c r="G35" s="20"/>
      <c r="H35" s="20"/>
      <c r="I35" s="252"/>
      <c r="J35" s="12"/>
      <c r="K35" s="12"/>
      <c r="L35" s="12"/>
    </row>
    <row r="36" spans="1:12" ht="40" customHeight="1" x14ac:dyDescent="0.15">
      <c r="A36" s="250"/>
      <c r="B36" s="19" t="s">
        <v>424</v>
      </c>
      <c r="C36" s="131" t="s">
        <v>518</v>
      </c>
      <c r="D36" s="130"/>
      <c r="E36" s="20"/>
      <c r="F36" s="253"/>
      <c r="G36" s="20"/>
      <c r="H36" s="20"/>
      <c r="I36" s="253"/>
      <c r="J36" s="12"/>
      <c r="K36" s="12"/>
      <c r="L36" s="12"/>
    </row>
    <row r="37" spans="1:12" ht="40" customHeight="1" x14ac:dyDescent="0.15">
      <c r="A37" s="248" t="s">
        <v>385</v>
      </c>
      <c r="B37" s="19" t="s">
        <v>425</v>
      </c>
      <c r="C37" s="20" t="s">
        <v>537</v>
      </c>
      <c r="D37" s="128" t="s">
        <v>538</v>
      </c>
      <c r="E37" s="20" t="s">
        <v>516</v>
      </c>
      <c r="F37" s="251" t="s">
        <v>509</v>
      </c>
      <c r="G37" s="129" t="s">
        <v>522</v>
      </c>
      <c r="H37" s="12"/>
      <c r="I37" s="251" t="s">
        <v>509</v>
      </c>
      <c r="J37" s="20" t="s">
        <v>528</v>
      </c>
      <c r="K37" s="132" t="s">
        <v>529</v>
      </c>
      <c r="L37" s="132" t="s">
        <v>530</v>
      </c>
    </row>
    <row r="38" spans="1:12" ht="40" customHeight="1" x14ac:dyDescent="0.15">
      <c r="A38" s="249"/>
      <c r="B38" s="19" t="s">
        <v>426</v>
      </c>
      <c r="C38" s="128" t="s">
        <v>539</v>
      </c>
      <c r="D38" s="20"/>
      <c r="E38" s="20"/>
      <c r="F38" s="252"/>
      <c r="G38" s="102"/>
      <c r="H38" s="12"/>
      <c r="I38" s="252"/>
      <c r="J38" s="12"/>
      <c r="K38" s="12"/>
      <c r="L38" s="12"/>
    </row>
    <row r="39" spans="1:12" ht="40" customHeight="1" x14ac:dyDescent="0.15">
      <c r="A39" s="250"/>
      <c r="B39" s="19" t="s">
        <v>427</v>
      </c>
      <c r="C39" s="128" t="s">
        <v>527</v>
      </c>
      <c r="D39" s="20"/>
      <c r="E39" s="20"/>
      <c r="F39" s="253"/>
      <c r="G39" s="102"/>
      <c r="H39" s="12"/>
      <c r="I39" s="253"/>
      <c r="J39" s="12"/>
      <c r="K39" s="12"/>
      <c r="L39" s="12"/>
    </row>
    <row r="40" spans="1:12" ht="40" customHeight="1" x14ac:dyDescent="0.15">
      <c r="A40" s="248" t="s">
        <v>386</v>
      </c>
      <c r="B40" s="19" t="s">
        <v>428</v>
      </c>
      <c r="C40" s="20" t="s">
        <v>540</v>
      </c>
      <c r="D40" s="20" t="s">
        <v>541</v>
      </c>
      <c r="E40" s="20" t="s">
        <v>516</v>
      </c>
      <c r="F40" s="251" t="s">
        <v>535</v>
      </c>
      <c r="G40" s="129" t="s">
        <v>522</v>
      </c>
      <c r="H40" s="12"/>
      <c r="I40" s="251" t="s">
        <v>535</v>
      </c>
      <c r="J40" s="20" t="s">
        <v>519</v>
      </c>
      <c r="K40" s="132" t="s">
        <v>543</v>
      </c>
      <c r="L40" s="132" t="s">
        <v>544</v>
      </c>
    </row>
    <row r="41" spans="1:12" ht="40" customHeight="1" x14ac:dyDescent="0.15">
      <c r="A41" s="249"/>
      <c r="B41" s="19" t="s">
        <v>429</v>
      </c>
      <c r="C41" s="133" t="s">
        <v>542</v>
      </c>
      <c r="D41" s="114"/>
      <c r="E41" s="28"/>
      <c r="F41" s="252"/>
      <c r="G41" s="102"/>
      <c r="H41" s="12"/>
      <c r="I41" s="252"/>
      <c r="J41" s="12"/>
      <c r="K41" s="12"/>
      <c r="L41" s="12"/>
    </row>
    <row r="42" spans="1:12" ht="40" customHeight="1" x14ac:dyDescent="0.15">
      <c r="A42" s="250"/>
      <c r="B42" s="19" t="s">
        <v>430</v>
      </c>
      <c r="C42" s="128" t="s">
        <v>527</v>
      </c>
      <c r="D42" s="114"/>
      <c r="E42" s="28"/>
      <c r="F42" s="253"/>
      <c r="G42" s="102"/>
      <c r="H42" s="12"/>
      <c r="I42" s="253"/>
      <c r="J42" s="12"/>
      <c r="K42" s="12"/>
      <c r="L42" s="12"/>
    </row>
    <row r="43" spans="1:12" ht="40" customHeight="1" x14ac:dyDescent="0.15">
      <c r="A43" s="248" t="s">
        <v>387</v>
      </c>
      <c r="B43" s="19" t="s">
        <v>431</v>
      </c>
      <c r="C43" s="20" t="s">
        <v>537</v>
      </c>
      <c r="D43" s="128" t="s">
        <v>538</v>
      </c>
      <c r="E43" s="20" t="s">
        <v>516</v>
      </c>
      <c r="F43" s="251" t="s">
        <v>509</v>
      </c>
      <c r="G43" s="129" t="s">
        <v>522</v>
      </c>
      <c r="H43" s="12"/>
      <c r="I43" s="251" t="s">
        <v>509</v>
      </c>
      <c r="J43" s="20" t="s">
        <v>528</v>
      </c>
      <c r="K43" s="132" t="s">
        <v>529</v>
      </c>
      <c r="L43" s="132" t="s">
        <v>530</v>
      </c>
    </row>
    <row r="44" spans="1:12" ht="40" customHeight="1" x14ac:dyDescent="0.15">
      <c r="A44" s="249"/>
      <c r="B44" s="19" t="s">
        <v>432</v>
      </c>
      <c r="C44" s="128" t="s">
        <v>545</v>
      </c>
      <c r="D44" s="117"/>
      <c r="E44" s="117"/>
      <c r="F44" s="252"/>
      <c r="G44" s="12"/>
      <c r="H44" s="12"/>
      <c r="I44" s="252"/>
      <c r="J44" s="12"/>
      <c r="K44" s="12"/>
      <c r="L44" s="12"/>
    </row>
    <row r="45" spans="1:12" ht="40" customHeight="1" x14ac:dyDescent="0.15">
      <c r="A45" s="250"/>
      <c r="B45" s="19" t="s">
        <v>433</v>
      </c>
      <c r="C45" s="128" t="s">
        <v>527</v>
      </c>
      <c r="D45" s="20"/>
      <c r="E45" s="20"/>
      <c r="F45" s="253"/>
      <c r="G45" s="12"/>
      <c r="H45" s="12"/>
      <c r="I45" s="253"/>
      <c r="J45" s="12"/>
      <c r="K45" s="12"/>
      <c r="L45" s="12"/>
    </row>
    <row r="46" spans="1:12" ht="40" customHeight="1" x14ac:dyDescent="0.15">
      <c r="A46" s="248" t="s">
        <v>388</v>
      </c>
      <c r="B46" s="19" t="s">
        <v>434</v>
      </c>
      <c r="C46" s="20" t="s">
        <v>537</v>
      </c>
      <c r="D46" s="128" t="s">
        <v>538</v>
      </c>
      <c r="E46" s="20" t="s">
        <v>516</v>
      </c>
      <c r="F46" s="251" t="s">
        <v>535</v>
      </c>
      <c r="G46" s="129" t="s">
        <v>522</v>
      </c>
      <c r="H46" s="12"/>
      <c r="I46" s="251" t="s">
        <v>535</v>
      </c>
      <c r="J46" s="20" t="s">
        <v>528</v>
      </c>
      <c r="K46" s="132" t="s">
        <v>529</v>
      </c>
      <c r="L46" s="132" t="s">
        <v>530</v>
      </c>
    </row>
    <row r="47" spans="1:12" ht="40" customHeight="1" x14ac:dyDescent="0.15">
      <c r="A47" s="249"/>
      <c r="B47" s="19" t="s">
        <v>435</v>
      </c>
      <c r="C47" s="128" t="s">
        <v>545</v>
      </c>
      <c r="D47" s="117"/>
      <c r="E47" s="117"/>
      <c r="F47" s="252"/>
      <c r="G47" s="12"/>
      <c r="H47" s="12"/>
      <c r="I47" s="252"/>
      <c r="J47" s="12"/>
      <c r="K47" s="12"/>
      <c r="L47" s="12"/>
    </row>
    <row r="48" spans="1:12" ht="40" customHeight="1" x14ac:dyDescent="0.15">
      <c r="A48" s="250"/>
      <c r="B48" s="19" t="s">
        <v>436</v>
      </c>
      <c r="C48" s="128" t="s">
        <v>527</v>
      </c>
      <c r="D48" s="20"/>
      <c r="E48" s="20"/>
      <c r="F48" s="253"/>
      <c r="G48" s="12"/>
      <c r="H48" s="12"/>
      <c r="I48" s="253"/>
      <c r="J48" s="12"/>
      <c r="K48" s="12"/>
      <c r="L48" s="12"/>
    </row>
    <row r="49" spans="1:12" ht="40" customHeight="1" x14ac:dyDescent="0.15">
      <c r="A49" s="248" t="s">
        <v>389</v>
      </c>
      <c r="B49" s="19" t="s">
        <v>434</v>
      </c>
      <c r="C49" s="20" t="s">
        <v>537</v>
      </c>
      <c r="D49" s="128" t="s">
        <v>538</v>
      </c>
      <c r="E49" s="20" t="s">
        <v>516</v>
      </c>
      <c r="F49" s="251" t="s">
        <v>536</v>
      </c>
      <c r="G49" s="129" t="s">
        <v>522</v>
      </c>
      <c r="H49" s="12"/>
      <c r="I49" s="251" t="s">
        <v>536</v>
      </c>
      <c r="J49" s="20" t="s">
        <v>528</v>
      </c>
      <c r="K49" s="132" t="s">
        <v>529</v>
      </c>
      <c r="L49" s="132" t="s">
        <v>530</v>
      </c>
    </row>
    <row r="50" spans="1:12" ht="40" customHeight="1" x14ac:dyDescent="0.15">
      <c r="A50" s="249"/>
      <c r="B50" s="19" t="s">
        <v>437</v>
      </c>
      <c r="C50" s="128" t="s">
        <v>545</v>
      </c>
      <c r="D50" s="117"/>
      <c r="E50" s="117"/>
      <c r="F50" s="252"/>
      <c r="G50" s="12"/>
      <c r="H50" s="12"/>
      <c r="I50" s="252"/>
      <c r="J50" s="12"/>
      <c r="K50" s="12"/>
      <c r="L50" s="12"/>
    </row>
    <row r="51" spans="1:12" ht="40" customHeight="1" x14ac:dyDescent="0.15">
      <c r="A51" s="250"/>
      <c r="B51" s="19" t="s">
        <v>438</v>
      </c>
      <c r="C51" s="128" t="s">
        <v>527</v>
      </c>
      <c r="D51" s="20"/>
      <c r="E51" s="20"/>
      <c r="F51" s="253"/>
      <c r="G51" s="12"/>
      <c r="H51" s="12"/>
      <c r="I51" s="253"/>
      <c r="J51" s="12"/>
      <c r="K51" s="12"/>
      <c r="L51" s="12"/>
    </row>
    <row r="52" spans="1:12" ht="40" customHeight="1" x14ac:dyDescent="0.15">
      <c r="A52" s="248" t="s">
        <v>595</v>
      </c>
      <c r="B52" s="19" t="s">
        <v>596</v>
      </c>
      <c r="C52" s="20" t="s">
        <v>537</v>
      </c>
      <c r="D52" s="128" t="s">
        <v>538</v>
      </c>
      <c r="E52" s="20" t="s">
        <v>516</v>
      </c>
      <c r="F52" s="251" t="s">
        <v>536</v>
      </c>
      <c r="G52" s="129" t="s">
        <v>522</v>
      </c>
      <c r="H52" s="12"/>
      <c r="I52" s="251" t="s">
        <v>536</v>
      </c>
      <c r="J52" s="20" t="s">
        <v>528</v>
      </c>
      <c r="K52" s="132" t="s">
        <v>529</v>
      </c>
      <c r="L52" s="132" t="s">
        <v>530</v>
      </c>
    </row>
    <row r="53" spans="1:12" ht="40" customHeight="1" x14ac:dyDescent="0.15">
      <c r="A53" s="249"/>
      <c r="B53" s="19" t="s">
        <v>597</v>
      </c>
      <c r="C53" s="128" t="s">
        <v>599</v>
      </c>
      <c r="D53" s="117"/>
      <c r="E53" s="117"/>
      <c r="F53" s="252"/>
      <c r="G53" s="12"/>
      <c r="H53" s="12"/>
      <c r="I53" s="252"/>
      <c r="J53" s="12"/>
      <c r="K53" s="12"/>
      <c r="L53" s="12"/>
    </row>
    <row r="54" spans="1:12" ht="40" customHeight="1" x14ac:dyDescent="0.15">
      <c r="A54" s="250"/>
      <c r="B54" s="19" t="s">
        <v>598</v>
      </c>
      <c r="C54" s="128" t="s">
        <v>527</v>
      </c>
      <c r="D54" s="20"/>
      <c r="E54" s="20"/>
      <c r="F54" s="253"/>
      <c r="G54" s="12"/>
      <c r="H54" s="12"/>
      <c r="I54" s="253"/>
      <c r="J54" s="12"/>
      <c r="K54" s="12"/>
      <c r="L54" s="12"/>
    </row>
    <row r="57" spans="1:12" ht="18" x14ac:dyDescent="0.15">
      <c r="A57" s="23" t="s">
        <v>66</v>
      </c>
      <c r="B57" s="123" t="s">
        <v>115</v>
      </c>
      <c r="C57" s="13"/>
      <c r="D57" s="13"/>
      <c r="E57" s="13"/>
      <c r="F57" s="13"/>
      <c r="G57" s="13"/>
      <c r="H57" s="13"/>
    </row>
    <row r="58" spans="1:12" ht="30" x14ac:dyDescent="0.15">
      <c r="A58" s="27" t="s">
        <v>45</v>
      </c>
      <c r="B58" s="24"/>
      <c r="C58" s="26" t="s">
        <v>67</v>
      </c>
      <c r="D58" s="26" t="s">
        <v>68</v>
      </c>
      <c r="E58" s="26" t="s">
        <v>69</v>
      </c>
      <c r="F58" s="26" t="s">
        <v>70</v>
      </c>
      <c r="G58" s="26" t="s">
        <v>71</v>
      </c>
      <c r="H58" s="26" t="s">
        <v>72</v>
      </c>
      <c r="I58" s="26" t="s">
        <v>74</v>
      </c>
      <c r="J58" s="26" t="s">
        <v>75</v>
      </c>
      <c r="K58" s="26" t="s">
        <v>76</v>
      </c>
      <c r="L58" s="26" t="s">
        <v>46</v>
      </c>
    </row>
    <row r="59" spans="1:12" ht="40" customHeight="1" x14ac:dyDescent="0.15">
      <c r="A59" s="248" t="s">
        <v>390</v>
      </c>
      <c r="B59" s="19" t="s">
        <v>442</v>
      </c>
      <c r="C59" s="128" t="s">
        <v>546</v>
      </c>
      <c r="D59" s="20" t="s">
        <v>547</v>
      </c>
      <c r="E59" s="20" t="s">
        <v>516</v>
      </c>
      <c r="F59" s="251" t="s">
        <v>510</v>
      </c>
      <c r="G59" s="129" t="s">
        <v>522</v>
      </c>
      <c r="H59" s="20"/>
      <c r="I59" s="251" t="s">
        <v>510</v>
      </c>
      <c r="J59" s="20" t="s">
        <v>519</v>
      </c>
      <c r="K59" s="128" t="s">
        <v>546</v>
      </c>
      <c r="L59" s="132" t="s">
        <v>550</v>
      </c>
    </row>
    <row r="60" spans="1:12" ht="40" customHeight="1" x14ac:dyDescent="0.15">
      <c r="A60" s="249"/>
      <c r="B60" s="19" t="s">
        <v>443</v>
      </c>
      <c r="C60" s="128" t="s">
        <v>548</v>
      </c>
      <c r="D60" s="102"/>
      <c r="E60" s="102"/>
      <c r="F60" s="252"/>
      <c r="G60" s="20"/>
      <c r="H60" s="20"/>
      <c r="I60" s="252"/>
      <c r="J60" s="12"/>
      <c r="K60" s="12"/>
      <c r="L60" s="12"/>
    </row>
    <row r="61" spans="1:12" ht="40" customHeight="1" x14ac:dyDescent="0.15">
      <c r="A61" s="250"/>
      <c r="B61" s="19" t="s">
        <v>444</v>
      </c>
      <c r="C61" s="128" t="s">
        <v>549</v>
      </c>
      <c r="D61" s="20"/>
      <c r="E61" s="20"/>
      <c r="F61" s="253"/>
      <c r="G61" s="20"/>
      <c r="H61" s="20"/>
      <c r="I61" s="253"/>
      <c r="J61" s="12"/>
      <c r="K61" s="12"/>
      <c r="L61" s="12"/>
    </row>
    <row r="62" spans="1:12" ht="40" customHeight="1" x14ac:dyDescent="0.15">
      <c r="A62" s="248" t="s">
        <v>391</v>
      </c>
      <c r="B62" s="19" t="s">
        <v>439</v>
      </c>
      <c r="C62" s="128" t="s">
        <v>551</v>
      </c>
      <c r="D62" s="20" t="s">
        <v>547</v>
      </c>
      <c r="E62" s="20" t="s">
        <v>516</v>
      </c>
      <c r="F62" s="251" t="s">
        <v>510</v>
      </c>
      <c r="G62" s="129" t="s">
        <v>522</v>
      </c>
      <c r="H62" s="12"/>
      <c r="I62" s="251" t="s">
        <v>510</v>
      </c>
      <c r="J62" s="20" t="s">
        <v>519</v>
      </c>
      <c r="K62" s="132" t="s">
        <v>552</v>
      </c>
      <c r="L62" s="132" t="s">
        <v>553</v>
      </c>
    </row>
    <row r="63" spans="1:12" ht="45" x14ac:dyDescent="0.15">
      <c r="A63" s="249"/>
      <c r="B63" s="19" t="s">
        <v>440</v>
      </c>
      <c r="C63" s="128" t="s">
        <v>549</v>
      </c>
      <c r="D63" s="102"/>
      <c r="E63" s="102"/>
      <c r="F63" s="252"/>
      <c r="G63" s="12"/>
      <c r="H63" s="12"/>
      <c r="I63" s="252"/>
      <c r="J63" s="12"/>
      <c r="K63" s="12"/>
      <c r="L63" s="12"/>
    </row>
    <row r="64" spans="1:12" ht="40" customHeight="1" x14ac:dyDescent="0.15">
      <c r="A64" s="250"/>
      <c r="B64" s="19" t="s">
        <v>441</v>
      </c>
      <c r="C64" s="128" t="s">
        <v>549</v>
      </c>
      <c r="D64" s="20"/>
      <c r="E64" s="20"/>
      <c r="F64" s="253"/>
      <c r="G64" s="12"/>
      <c r="H64" s="12"/>
      <c r="I64" s="253"/>
      <c r="J64" s="12"/>
      <c r="K64" s="12"/>
      <c r="L64" s="12"/>
    </row>
    <row r="65" spans="1:12" ht="45" x14ac:dyDescent="0.15">
      <c r="A65" s="248" t="s">
        <v>392</v>
      </c>
      <c r="B65" s="19" t="s">
        <v>445</v>
      </c>
      <c r="C65" s="128" t="s">
        <v>546</v>
      </c>
      <c r="D65" s="20" t="s">
        <v>547</v>
      </c>
      <c r="E65" s="20" t="s">
        <v>516</v>
      </c>
      <c r="F65" s="251" t="s">
        <v>510</v>
      </c>
      <c r="G65" s="129" t="s">
        <v>522</v>
      </c>
      <c r="H65" s="12"/>
      <c r="I65" s="251" t="s">
        <v>510</v>
      </c>
      <c r="J65" s="20" t="s">
        <v>519</v>
      </c>
      <c r="K65" s="128" t="s">
        <v>546</v>
      </c>
      <c r="L65" s="132" t="s">
        <v>550</v>
      </c>
    </row>
    <row r="66" spans="1:12" ht="90" x14ac:dyDescent="0.15">
      <c r="A66" s="249"/>
      <c r="B66" s="19" t="s">
        <v>446</v>
      </c>
      <c r="C66" s="128" t="s">
        <v>548</v>
      </c>
      <c r="D66" s="102"/>
      <c r="E66" s="102"/>
      <c r="F66" s="252"/>
      <c r="G66" s="12"/>
      <c r="H66" s="12"/>
      <c r="I66" s="252"/>
      <c r="J66" s="12"/>
      <c r="K66" s="12"/>
      <c r="L66" s="12"/>
    </row>
    <row r="67" spans="1:12" ht="60" x14ac:dyDescent="0.15">
      <c r="A67" s="250"/>
      <c r="B67" s="19" t="s">
        <v>447</v>
      </c>
      <c r="C67" s="128" t="s">
        <v>549</v>
      </c>
      <c r="D67" s="20"/>
      <c r="E67" s="20"/>
      <c r="F67" s="253"/>
      <c r="G67" s="12"/>
      <c r="H67" s="12"/>
      <c r="I67" s="253"/>
      <c r="J67" s="12"/>
      <c r="K67" s="12"/>
      <c r="L67" s="12"/>
    </row>
    <row r="68" spans="1:12" ht="40" customHeight="1" x14ac:dyDescent="0.15">
      <c r="A68" s="248" t="s">
        <v>393</v>
      </c>
      <c r="B68" s="19" t="s">
        <v>448</v>
      </c>
      <c r="C68" s="128" t="s">
        <v>551</v>
      </c>
      <c r="D68" s="20" t="s">
        <v>547</v>
      </c>
      <c r="E68" s="20" t="s">
        <v>516</v>
      </c>
      <c r="F68" s="251" t="s">
        <v>510</v>
      </c>
      <c r="G68" s="129" t="s">
        <v>522</v>
      </c>
      <c r="H68" s="12"/>
      <c r="I68" s="251" t="s">
        <v>510</v>
      </c>
      <c r="J68" s="20" t="s">
        <v>519</v>
      </c>
      <c r="K68" s="132" t="s">
        <v>552</v>
      </c>
      <c r="L68" s="132" t="s">
        <v>553</v>
      </c>
    </row>
    <row r="69" spans="1:12" ht="40" customHeight="1" x14ac:dyDescent="0.15">
      <c r="A69" s="249"/>
      <c r="B69" s="19" t="s">
        <v>449</v>
      </c>
      <c r="C69" s="128" t="s">
        <v>549</v>
      </c>
      <c r="D69" s="102"/>
      <c r="E69" s="102"/>
      <c r="F69" s="252"/>
      <c r="G69" s="12"/>
      <c r="H69" s="12"/>
      <c r="I69" s="252"/>
      <c r="J69" s="12"/>
      <c r="K69" s="12"/>
      <c r="L69" s="12"/>
    </row>
    <row r="70" spans="1:12" ht="45" x14ac:dyDescent="0.15">
      <c r="A70" s="250"/>
      <c r="B70" s="19" t="s">
        <v>450</v>
      </c>
      <c r="C70" s="128" t="s">
        <v>549</v>
      </c>
      <c r="D70" s="20"/>
      <c r="E70" s="20"/>
      <c r="F70" s="253"/>
      <c r="G70" s="12"/>
      <c r="H70" s="12"/>
      <c r="I70" s="253"/>
      <c r="J70" s="12"/>
      <c r="K70" s="12"/>
      <c r="L70" s="12"/>
    </row>
    <row r="71" spans="1:12" ht="45" x14ac:dyDescent="0.15">
      <c r="A71" s="248" t="s">
        <v>394</v>
      </c>
      <c r="B71" s="19" t="s">
        <v>451</v>
      </c>
      <c r="C71" s="128" t="s">
        <v>551</v>
      </c>
      <c r="D71" s="20" t="s">
        <v>547</v>
      </c>
      <c r="E71" s="20" t="s">
        <v>516</v>
      </c>
      <c r="F71" s="251" t="s">
        <v>510</v>
      </c>
      <c r="G71" s="129" t="s">
        <v>522</v>
      </c>
      <c r="H71" s="12"/>
      <c r="I71" s="251" t="s">
        <v>510</v>
      </c>
      <c r="J71" s="20" t="s">
        <v>519</v>
      </c>
      <c r="K71" s="132" t="s">
        <v>552</v>
      </c>
      <c r="L71" s="132" t="s">
        <v>553</v>
      </c>
    </row>
    <row r="72" spans="1:12" ht="75" x14ac:dyDescent="0.15">
      <c r="A72" s="249"/>
      <c r="B72" s="19" t="s">
        <v>452</v>
      </c>
      <c r="C72" s="128" t="s">
        <v>549</v>
      </c>
      <c r="D72" s="102"/>
      <c r="E72" s="102"/>
      <c r="F72" s="252"/>
      <c r="G72" s="12"/>
      <c r="H72" s="12"/>
      <c r="I72" s="252"/>
      <c r="J72" s="12"/>
      <c r="K72" s="12"/>
      <c r="L72" s="12"/>
    </row>
    <row r="73" spans="1:12" ht="40" customHeight="1" x14ac:dyDescent="0.15">
      <c r="A73" s="250"/>
      <c r="B73" s="19" t="s">
        <v>453</v>
      </c>
      <c r="C73" s="128" t="s">
        <v>549</v>
      </c>
      <c r="D73" s="20"/>
      <c r="E73" s="20"/>
      <c r="F73" s="253"/>
      <c r="G73" s="12"/>
      <c r="H73" s="12"/>
      <c r="I73" s="253"/>
      <c r="J73" s="12"/>
      <c r="K73" s="12"/>
      <c r="L73" s="12"/>
    </row>
    <row r="74" spans="1:12" ht="40" customHeight="1" x14ac:dyDescent="0.15">
      <c r="A74" s="248" t="s">
        <v>602</v>
      </c>
      <c r="B74" s="19" t="s">
        <v>439</v>
      </c>
      <c r="C74" s="128" t="s">
        <v>551</v>
      </c>
      <c r="D74" s="20" t="s">
        <v>547</v>
      </c>
      <c r="E74" s="20" t="s">
        <v>516</v>
      </c>
      <c r="F74" s="251" t="s">
        <v>510</v>
      </c>
      <c r="G74" s="129" t="s">
        <v>522</v>
      </c>
      <c r="H74" s="12"/>
      <c r="I74" s="251" t="s">
        <v>510</v>
      </c>
      <c r="J74" s="20" t="s">
        <v>519</v>
      </c>
      <c r="K74" s="132" t="s">
        <v>552</v>
      </c>
      <c r="L74" s="132" t="s">
        <v>553</v>
      </c>
    </row>
    <row r="75" spans="1:12" ht="45" x14ac:dyDescent="0.15">
      <c r="A75" s="249"/>
      <c r="B75" s="19" t="s">
        <v>440</v>
      </c>
      <c r="C75" s="128" t="s">
        <v>549</v>
      </c>
      <c r="D75" s="102"/>
      <c r="E75" s="102"/>
      <c r="F75" s="252"/>
      <c r="G75" s="12"/>
      <c r="H75" s="12"/>
      <c r="I75" s="252"/>
      <c r="J75" s="12"/>
      <c r="K75" s="12"/>
      <c r="L75" s="12"/>
    </row>
    <row r="76" spans="1:12" ht="40" customHeight="1" x14ac:dyDescent="0.15">
      <c r="A76" s="250"/>
      <c r="B76" s="19" t="s">
        <v>441</v>
      </c>
      <c r="C76" s="128" t="s">
        <v>549</v>
      </c>
      <c r="D76" s="20"/>
      <c r="E76" s="20"/>
      <c r="F76" s="253"/>
      <c r="G76" s="12"/>
      <c r="H76" s="12"/>
      <c r="I76" s="253"/>
      <c r="J76" s="12"/>
      <c r="K76" s="12"/>
      <c r="L76" s="12"/>
    </row>
    <row r="77" spans="1:12" ht="40" customHeight="1" x14ac:dyDescent="0.15">
      <c r="A77" s="248" t="s">
        <v>603</v>
      </c>
      <c r="B77" s="19" t="s">
        <v>439</v>
      </c>
      <c r="C77" s="128" t="s">
        <v>551</v>
      </c>
      <c r="D77" s="20" t="s">
        <v>547</v>
      </c>
      <c r="E77" s="20" t="s">
        <v>516</v>
      </c>
      <c r="F77" s="251" t="s">
        <v>510</v>
      </c>
      <c r="G77" s="129" t="s">
        <v>522</v>
      </c>
      <c r="H77" s="12"/>
      <c r="I77" s="251" t="s">
        <v>510</v>
      </c>
      <c r="J77" s="20" t="s">
        <v>519</v>
      </c>
      <c r="K77" s="132" t="s">
        <v>552</v>
      </c>
      <c r="L77" s="132" t="s">
        <v>553</v>
      </c>
    </row>
    <row r="78" spans="1:12" ht="45" x14ac:dyDescent="0.15">
      <c r="A78" s="249"/>
      <c r="B78" s="19" t="s">
        <v>440</v>
      </c>
      <c r="C78" s="128" t="s">
        <v>549</v>
      </c>
      <c r="D78" s="102"/>
      <c r="E78" s="102"/>
      <c r="F78" s="252"/>
      <c r="G78" s="12"/>
      <c r="H78" s="12"/>
      <c r="I78" s="252"/>
      <c r="J78" s="12"/>
      <c r="K78" s="12"/>
      <c r="L78" s="12"/>
    </row>
    <row r="79" spans="1:12" ht="40" customHeight="1" x14ac:dyDescent="0.15">
      <c r="A79" s="250"/>
      <c r="B79" s="19" t="s">
        <v>441</v>
      </c>
      <c r="C79" s="128" t="s">
        <v>549</v>
      </c>
      <c r="D79" s="20"/>
      <c r="E79" s="20"/>
      <c r="F79" s="253"/>
      <c r="G79" s="12"/>
      <c r="H79" s="12"/>
      <c r="I79" s="253"/>
      <c r="J79" s="12"/>
      <c r="K79" s="12"/>
      <c r="L79" s="12"/>
    </row>
    <row r="80" spans="1:12" ht="13" customHeight="1" x14ac:dyDescent="0.15"/>
    <row r="82" spans="1:12" ht="18" customHeight="1" x14ac:dyDescent="0.15">
      <c r="A82" s="23" t="s">
        <v>66</v>
      </c>
      <c r="B82" s="123" t="s">
        <v>116</v>
      </c>
      <c r="C82" s="134"/>
      <c r="D82" s="13"/>
      <c r="E82" s="13"/>
      <c r="F82" s="13"/>
      <c r="G82" s="13"/>
      <c r="H82" s="13"/>
    </row>
    <row r="83" spans="1:12" ht="30" x14ac:dyDescent="0.15">
      <c r="A83" s="27" t="s">
        <v>45</v>
      </c>
      <c r="B83" s="24"/>
      <c r="C83" s="26" t="s">
        <v>67</v>
      </c>
      <c r="D83" s="26" t="s">
        <v>68</v>
      </c>
      <c r="E83" s="26" t="s">
        <v>69</v>
      </c>
      <c r="F83" s="26" t="s">
        <v>70</v>
      </c>
      <c r="G83" s="26" t="s">
        <v>71</v>
      </c>
      <c r="H83" s="26" t="s">
        <v>72</v>
      </c>
      <c r="I83" s="26" t="s">
        <v>74</v>
      </c>
      <c r="J83" s="26" t="s">
        <v>75</v>
      </c>
      <c r="K83" s="26" t="s">
        <v>76</v>
      </c>
      <c r="L83" s="26" t="s">
        <v>46</v>
      </c>
    </row>
    <row r="84" spans="1:12" ht="40" customHeight="1" x14ac:dyDescent="0.15">
      <c r="A84" s="248" t="s">
        <v>395</v>
      </c>
      <c r="B84" s="19" t="s">
        <v>454</v>
      </c>
      <c r="C84" s="20" t="s">
        <v>554</v>
      </c>
      <c r="D84" s="128" t="s">
        <v>525</v>
      </c>
      <c r="E84" s="20" t="s">
        <v>516</v>
      </c>
      <c r="F84" s="251" t="s">
        <v>511</v>
      </c>
      <c r="G84" s="129" t="s">
        <v>522</v>
      </c>
      <c r="H84" s="20"/>
      <c r="I84" s="251" t="s">
        <v>511</v>
      </c>
      <c r="J84" s="20" t="s">
        <v>519</v>
      </c>
      <c r="K84" s="20" t="s">
        <v>554</v>
      </c>
      <c r="L84" s="132" t="s">
        <v>556</v>
      </c>
    </row>
    <row r="85" spans="1:12" ht="40" customHeight="1" x14ac:dyDescent="0.15">
      <c r="A85" s="249"/>
      <c r="B85" s="19" t="s">
        <v>455</v>
      </c>
      <c r="C85" s="128" t="s">
        <v>555</v>
      </c>
      <c r="D85" s="102"/>
      <c r="E85" s="102"/>
      <c r="F85" s="252"/>
      <c r="G85" s="20"/>
      <c r="H85" s="20"/>
      <c r="I85" s="252"/>
      <c r="J85" s="12"/>
      <c r="K85" s="12"/>
      <c r="L85" s="12"/>
    </row>
    <row r="86" spans="1:12" ht="45" x14ac:dyDescent="0.15">
      <c r="A86" s="250"/>
      <c r="B86" s="19" t="s">
        <v>456</v>
      </c>
      <c r="C86" s="128" t="s">
        <v>555</v>
      </c>
      <c r="D86" s="20"/>
      <c r="E86" s="20"/>
      <c r="F86" s="253"/>
      <c r="G86" s="20"/>
      <c r="H86" s="20"/>
      <c r="I86" s="253"/>
      <c r="J86" s="12"/>
      <c r="K86" s="12"/>
      <c r="L86" s="12"/>
    </row>
    <row r="87" spans="1:12" ht="40" customHeight="1" x14ac:dyDescent="0.15">
      <c r="A87" s="248" t="s">
        <v>396</v>
      </c>
      <c r="B87" s="19" t="s">
        <v>457</v>
      </c>
      <c r="C87" s="20" t="s">
        <v>554</v>
      </c>
      <c r="D87" s="128" t="s">
        <v>525</v>
      </c>
      <c r="E87" s="20" t="s">
        <v>516</v>
      </c>
      <c r="F87" s="251" t="s">
        <v>511</v>
      </c>
      <c r="G87" s="129" t="s">
        <v>522</v>
      </c>
      <c r="H87" s="12"/>
      <c r="I87" s="251" t="s">
        <v>511</v>
      </c>
      <c r="J87" s="20" t="s">
        <v>519</v>
      </c>
      <c r="K87" s="20" t="s">
        <v>554</v>
      </c>
      <c r="L87" s="132" t="s">
        <v>556</v>
      </c>
    </row>
    <row r="88" spans="1:12" ht="40" customHeight="1" x14ac:dyDescent="0.15">
      <c r="A88" s="249"/>
      <c r="B88" s="19" t="s">
        <v>458</v>
      </c>
      <c r="C88" s="128" t="s">
        <v>555</v>
      </c>
      <c r="D88" s="102"/>
      <c r="E88" s="102"/>
      <c r="F88" s="252"/>
      <c r="G88" s="12"/>
      <c r="H88" s="12"/>
      <c r="I88" s="252"/>
      <c r="J88" s="12"/>
      <c r="K88" s="12"/>
      <c r="L88" s="12"/>
    </row>
    <row r="89" spans="1:12" ht="40" customHeight="1" x14ac:dyDescent="0.15">
      <c r="A89" s="250"/>
      <c r="B89" s="19" t="s">
        <v>459</v>
      </c>
      <c r="C89" s="128" t="s">
        <v>555</v>
      </c>
      <c r="D89" s="20"/>
      <c r="E89" s="20"/>
      <c r="F89" s="253"/>
      <c r="G89" s="12"/>
      <c r="H89" s="12"/>
      <c r="I89" s="253"/>
      <c r="J89" s="12"/>
      <c r="K89" s="12"/>
      <c r="L89" s="12"/>
    </row>
    <row r="90" spans="1:12" ht="45" x14ac:dyDescent="0.15">
      <c r="A90" s="248" t="s">
        <v>397</v>
      </c>
      <c r="B90" s="19" t="s">
        <v>460</v>
      </c>
      <c r="C90" s="20" t="s">
        <v>554</v>
      </c>
      <c r="D90" s="128" t="s">
        <v>525</v>
      </c>
      <c r="E90" s="20" t="s">
        <v>516</v>
      </c>
      <c r="F90" s="251" t="s">
        <v>511</v>
      </c>
      <c r="G90" s="129" t="s">
        <v>522</v>
      </c>
      <c r="H90" s="12"/>
      <c r="I90" s="251" t="s">
        <v>511</v>
      </c>
      <c r="J90" s="20" t="s">
        <v>519</v>
      </c>
      <c r="K90" s="20" t="s">
        <v>554</v>
      </c>
      <c r="L90" s="132" t="s">
        <v>556</v>
      </c>
    </row>
    <row r="91" spans="1:12" ht="60" x14ac:dyDescent="0.15">
      <c r="A91" s="249"/>
      <c r="B91" s="19" t="s">
        <v>461</v>
      </c>
      <c r="C91" s="128" t="s">
        <v>555</v>
      </c>
      <c r="D91" s="102"/>
      <c r="E91" s="102"/>
      <c r="F91" s="252"/>
      <c r="G91" s="12"/>
      <c r="H91" s="12"/>
      <c r="I91" s="252"/>
      <c r="J91" s="12"/>
      <c r="K91" s="12"/>
      <c r="L91" s="12"/>
    </row>
    <row r="92" spans="1:12" ht="40" customHeight="1" x14ac:dyDescent="0.15">
      <c r="A92" s="250"/>
      <c r="B92" s="19" t="s">
        <v>462</v>
      </c>
      <c r="C92" s="128" t="s">
        <v>555</v>
      </c>
      <c r="D92" s="20"/>
      <c r="E92" s="20"/>
      <c r="F92" s="253"/>
      <c r="G92" s="12"/>
      <c r="H92" s="12"/>
      <c r="I92" s="253"/>
      <c r="J92" s="12"/>
      <c r="K92" s="12"/>
      <c r="L92" s="12"/>
    </row>
    <row r="93" spans="1:12" ht="45" x14ac:dyDescent="0.15">
      <c r="A93" s="248" t="s">
        <v>606</v>
      </c>
      <c r="B93" s="19" t="s">
        <v>610</v>
      </c>
      <c r="C93" s="20" t="s">
        <v>611</v>
      </c>
      <c r="D93" s="128" t="s">
        <v>525</v>
      </c>
      <c r="E93" s="20" t="s">
        <v>516</v>
      </c>
      <c r="F93" s="251" t="s">
        <v>511</v>
      </c>
      <c r="G93" s="129" t="s">
        <v>522</v>
      </c>
      <c r="H93" s="12"/>
      <c r="I93" s="251" t="s">
        <v>511</v>
      </c>
      <c r="J93" s="20" t="s">
        <v>519</v>
      </c>
      <c r="K93" s="20" t="s">
        <v>554</v>
      </c>
      <c r="L93" s="132" t="s">
        <v>556</v>
      </c>
    </row>
    <row r="94" spans="1:12" ht="45" x14ac:dyDescent="0.15">
      <c r="A94" s="249"/>
      <c r="B94" s="19" t="s">
        <v>609</v>
      </c>
      <c r="C94" s="128" t="s">
        <v>555</v>
      </c>
      <c r="D94" s="102"/>
      <c r="E94" s="102"/>
      <c r="F94" s="252"/>
      <c r="G94" s="12"/>
      <c r="H94" s="12"/>
      <c r="I94" s="252"/>
      <c r="J94" s="12"/>
      <c r="K94" s="12"/>
      <c r="L94" s="12"/>
    </row>
    <row r="95" spans="1:12" ht="40" customHeight="1" x14ac:dyDescent="0.15">
      <c r="A95" s="250"/>
      <c r="B95" s="19" t="s">
        <v>459</v>
      </c>
      <c r="C95" s="128" t="s">
        <v>555</v>
      </c>
      <c r="D95" s="20"/>
      <c r="E95" s="20"/>
      <c r="F95" s="253"/>
      <c r="G95" s="12"/>
      <c r="H95" s="12"/>
      <c r="I95" s="253"/>
      <c r="J95" s="12"/>
      <c r="K95" s="12"/>
      <c r="L95" s="12"/>
    </row>
    <row r="97" spans="1:12" ht="18" x14ac:dyDescent="0.15">
      <c r="A97" s="23" t="s">
        <v>66</v>
      </c>
      <c r="B97" s="123" t="s">
        <v>117</v>
      </c>
      <c r="C97" s="13"/>
      <c r="D97" s="13"/>
      <c r="E97" s="13"/>
      <c r="F97" s="13"/>
      <c r="G97" s="13"/>
      <c r="H97" s="13"/>
    </row>
    <row r="98" spans="1:12" ht="30" x14ac:dyDescent="0.15">
      <c r="A98" s="27" t="s">
        <v>45</v>
      </c>
      <c r="B98" s="24"/>
      <c r="C98" s="26" t="s">
        <v>67</v>
      </c>
      <c r="D98" s="26" t="s">
        <v>68</v>
      </c>
      <c r="E98" s="26" t="s">
        <v>69</v>
      </c>
      <c r="F98" s="26" t="s">
        <v>70</v>
      </c>
      <c r="G98" s="26" t="s">
        <v>71</v>
      </c>
      <c r="H98" s="26" t="s">
        <v>72</v>
      </c>
      <c r="I98" s="26" t="s">
        <v>74</v>
      </c>
      <c r="J98" s="26" t="s">
        <v>75</v>
      </c>
      <c r="K98" s="26" t="s">
        <v>76</v>
      </c>
      <c r="L98" s="26" t="s">
        <v>46</v>
      </c>
    </row>
    <row r="99" spans="1:12" ht="40" customHeight="1" x14ac:dyDescent="0.15">
      <c r="A99" s="248" t="s">
        <v>398</v>
      </c>
      <c r="B99" s="19" t="s">
        <v>489</v>
      </c>
      <c r="C99" s="20" t="s">
        <v>557</v>
      </c>
      <c r="D99" s="128" t="s">
        <v>525</v>
      </c>
      <c r="E99" s="133" t="s">
        <v>558</v>
      </c>
      <c r="F99" s="251" t="s">
        <v>561</v>
      </c>
      <c r="G99" s="129" t="s">
        <v>522</v>
      </c>
      <c r="H99" s="20"/>
      <c r="I99" s="251" t="s">
        <v>561</v>
      </c>
      <c r="J99" s="20" t="s">
        <v>519</v>
      </c>
      <c r="K99" s="132" t="s">
        <v>557</v>
      </c>
      <c r="L99" s="132" t="s">
        <v>560</v>
      </c>
    </row>
    <row r="100" spans="1:12" ht="45" x14ac:dyDescent="0.15">
      <c r="A100" s="249"/>
      <c r="B100" s="19" t="s">
        <v>490</v>
      </c>
      <c r="C100" s="128" t="s">
        <v>559</v>
      </c>
      <c r="D100" s="20"/>
      <c r="E100" s="20"/>
      <c r="F100" s="252"/>
      <c r="G100" s="20"/>
      <c r="H100" s="20"/>
      <c r="I100" s="252"/>
      <c r="J100" s="12"/>
      <c r="K100" s="12"/>
      <c r="L100" s="12"/>
    </row>
    <row r="101" spans="1:12" ht="40" customHeight="1" x14ac:dyDescent="0.15">
      <c r="A101" s="250"/>
      <c r="B101" s="19" t="s">
        <v>491</v>
      </c>
      <c r="C101" s="128" t="s">
        <v>559</v>
      </c>
      <c r="D101" s="117"/>
      <c r="E101" s="117"/>
      <c r="F101" s="253"/>
      <c r="G101" s="20"/>
      <c r="H101" s="20"/>
      <c r="I101" s="253"/>
      <c r="J101" s="12"/>
      <c r="K101" s="12"/>
      <c r="L101" s="12"/>
    </row>
    <row r="102" spans="1:12" ht="40" customHeight="1" x14ac:dyDescent="0.15">
      <c r="A102" s="248" t="s">
        <v>399</v>
      </c>
      <c r="B102" s="19" t="s">
        <v>486</v>
      </c>
      <c r="C102" s="20" t="s">
        <v>562</v>
      </c>
      <c r="D102" s="128" t="s">
        <v>525</v>
      </c>
      <c r="E102" s="133" t="s">
        <v>558</v>
      </c>
      <c r="F102" s="251" t="s">
        <v>561</v>
      </c>
      <c r="G102" s="129" t="s">
        <v>522</v>
      </c>
      <c r="H102" s="12"/>
      <c r="I102" s="251" t="s">
        <v>561</v>
      </c>
      <c r="J102" s="20" t="s">
        <v>519</v>
      </c>
      <c r="K102" s="132" t="s">
        <v>564</v>
      </c>
      <c r="L102" s="132" t="s">
        <v>565</v>
      </c>
    </row>
    <row r="103" spans="1:12" ht="60" x14ac:dyDescent="0.15">
      <c r="A103" s="249"/>
      <c r="B103" s="19" t="s">
        <v>487</v>
      </c>
      <c r="C103" s="128" t="s">
        <v>563</v>
      </c>
      <c r="D103" s="20"/>
      <c r="E103" s="20"/>
      <c r="F103" s="252"/>
      <c r="G103" s="12"/>
      <c r="H103" s="12"/>
      <c r="I103" s="252"/>
      <c r="J103" s="12"/>
      <c r="K103" s="12"/>
      <c r="L103" s="12"/>
    </row>
    <row r="104" spans="1:12" ht="45" x14ac:dyDescent="0.15">
      <c r="A104" s="250"/>
      <c r="B104" s="19" t="s">
        <v>488</v>
      </c>
      <c r="C104" s="128" t="s">
        <v>563</v>
      </c>
      <c r="D104" s="117"/>
      <c r="E104" s="117"/>
      <c r="F104" s="253"/>
      <c r="G104" s="12"/>
      <c r="H104" s="12"/>
      <c r="I104" s="253"/>
      <c r="J104" s="12"/>
      <c r="K104" s="12"/>
      <c r="L104" s="12"/>
    </row>
    <row r="105" spans="1:12" ht="60" x14ac:dyDescent="0.15">
      <c r="A105" s="248" t="s">
        <v>400</v>
      </c>
      <c r="B105" s="19" t="s">
        <v>483</v>
      </c>
      <c r="C105" s="20" t="s">
        <v>566</v>
      </c>
      <c r="D105" s="20" t="s">
        <v>567</v>
      </c>
      <c r="E105" s="133" t="s">
        <v>558</v>
      </c>
      <c r="F105" s="251" t="s">
        <v>512</v>
      </c>
      <c r="G105" s="129" t="s">
        <v>522</v>
      </c>
      <c r="H105" s="12"/>
      <c r="I105" s="251" t="s">
        <v>512</v>
      </c>
      <c r="J105" s="20" t="s">
        <v>519</v>
      </c>
      <c r="K105" s="132" t="s">
        <v>566</v>
      </c>
      <c r="L105" s="132" t="s">
        <v>570</v>
      </c>
    </row>
    <row r="106" spans="1:12" ht="40" customHeight="1" x14ac:dyDescent="0.15">
      <c r="A106" s="249"/>
      <c r="B106" s="19" t="s">
        <v>484</v>
      </c>
      <c r="C106" s="128" t="s">
        <v>568</v>
      </c>
      <c r="D106" s="20"/>
      <c r="E106" s="20"/>
      <c r="F106" s="252"/>
      <c r="G106" s="12"/>
      <c r="H106" s="12"/>
      <c r="I106" s="252"/>
      <c r="J106" s="12"/>
      <c r="K106" s="12"/>
      <c r="L106" s="12"/>
    </row>
    <row r="107" spans="1:12" ht="45" x14ac:dyDescent="0.15">
      <c r="A107" s="250"/>
      <c r="B107" s="19" t="s">
        <v>485</v>
      </c>
      <c r="C107" s="128" t="s">
        <v>569</v>
      </c>
      <c r="D107" s="20"/>
      <c r="E107" s="20"/>
      <c r="F107" s="253"/>
      <c r="G107" s="12"/>
      <c r="H107" s="12"/>
      <c r="I107" s="253"/>
      <c r="J107" s="12"/>
      <c r="K107" s="12"/>
      <c r="L107" s="12"/>
    </row>
    <row r="108" spans="1:12" ht="40" customHeight="1" x14ac:dyDescent="0.15">
      <c r="A108" s="248" t="s">
        <v>401</v>
      </c>
      <c r="B108" s="19" t="s">
        <v>480</v>
      </c>
      <c r="C108" s="20" t="s">
        <v>537</v>
      </c>
      <c r="D108" s="128" t="s">
        <v>538</v>
      </c>
      <c r="E108" s="20" t="s">
        <v>516</v>
      </c>
      <c r="F108" s="251" t="s">
        <v>561</v>
      </c>
      <c r="G108" s="129" t="s">
        <v>522</v>
      </c>
      <c r="H108" s="12"/>
      <c r="I108" s="251" t="s">
        <v>561</v>
      </c>
      <c r="J108" s="20" t="s">
        <v>528</v>
      </c>
      <c r="K108" s="132" t="s">
        <v>529</v>
      </c>
      <c r="L108" s="132" t="s">
        <v>530</v>
      </c>
    </row>
    <row r="109" spans="1:12" ht="60" x14ac:dyDescent="0.15">
      <c r="A109" s="249"/>
      <c r="B109" s="19" t="s">
        <v>481</v>
      </c>
      <c r="C109" s="128" t="s">
        <v>539</v>
      </c>
      <c r="D109" s="20"/>
      <c r="E109" s="20"/>
      <c r="F109" s="252"/>
      <c r="G109" s="12"/>
      <c r="H109" s="12"/>
      <c r="I109" s="252"/>
      <c r="J109" s="12"/>
      <c r="K109" s="12"/>
      <c r="L109" s="12"/>
    </row>
    <row r="110" spans="1:12" ht="40" customHeight="1" x14ac:dyDescent="0.15">
      <c r="A110" s="250"/>
      <c r="B110" s="19" t="s">
        <v>482</v>
      </c>
      <c r="C110" s="128" t="s">
        <v>527</v>
      </c>
      <c r="D110" s="20"/>
      <c r="E110" s="20"/>
      <c r="F110" s="253"/>
      <c r="G110" s="12"/>
      <c r="H110" s="12"/>
      <c r="I110" s="253"/>
      <c r="J110" s="12"/>
      <c r="K110" s="12"/>
      <c r="L110" s="12"/>
    </row>
    <row r="111" spans="1:12" ht="40" customHeight="1" x14ac:dyDescent="0.15">
      <c r="A111" s="248" t="s">
        <v>402</v>
      </c>
      <c r="B111" s="19" t="s">
        <v>477</v>
      </c>
      <c r="C111" s="130" t="s">
        <v>514</v>
      </c>
      <c r="D111" s="131" t="s">
        <v>515</v>
      </c>
      <c r="E111" s="20" t="s">
        <v>516</v>
      </c>
      <c r="F111" s="251" t="s">
        <v>561</v>
      </c>
      <c r="G111" s="129" t="s">
        <v>522</v>
      </c>
      <c r="H111" s="12"/>
      <c r="I111" s="251" t="s">
        <v>561</v>
      </c>
      <c r="J111" s="20" t="s">
        <v>519</v>
      </c>
      <c r="K111" s="132" t="s">
        <v>520</v>
      </c>
      <c r="L111" s="132" t="s">
        <v>521</v>
      </c>
    </row>
    <row r="112" spans="1:12" ht="40" customHeight="1" x14ac:dyDescent="0.15">
      <c r="A112" s="249"/>
      <c r="B112" s="19" t="s">
        <v>478</v>
      </c>
      <c r="C112" s="131" t="s">
        <v>517</v>
      </c>
      <c r="D112" s="130"/>
      <c r="E112" s="20"/>
      <c r="F112" s="252"/>
      <c r="G112" s="12"/>
      <c r="H112" s="12"/>
      <c r="I112" s="252"/>
      <c r="J112" s="12"/>
      <c r="K112" s="12"/>
      <c r="L112" s="12"/>
    </row>
    <row r="113" spans="1:12" ht="40" customHeight="1" x14ac:dyDescent="0.15">
      <c r="A113" s="250"/>
      <c r="B113" s="19" t="s">
        <v>479</v>
      </c>
      <c r="C113" s="131" t="s">
        <v>518</v>
      </c>
      <c r="D113" s="130"/>
      <c r="E113" s="20"/>
      <c r="F113" s="253"/>
      <c r="G113" s="12"/>
      <c r="H113" s="12"/>
      <c r="I113" s="253"/>
      <c r="J113" s="12"/>
      <c r="K113" s="12"/>
      <c r="L113" s="12"/>
    </row>
    <row r="114" spans="1:12" ht="60" x14ac:dyDescent="0.15">
      <c r="A114" s="248" t="s">
        <v>403</v>
      </c>
      <c r="B114" s="19" t="s">
        <v>474</v>
      </c>
      <c r="C114" s="20" t="s">
        <v>571</v>
      </c>
      <c r="D114" s="128" t="s">
        <v>547</v>
      </c>
      <c r="E114" s="20" t="s">
        <v>516</v>
      </c>
      <c r="F114" s="251" t="s">
        <v>576</v>
      </c>
      <c r="G114" s="129" t="s">
        <v>522</v>
      </c>
      <c r="H114" s="12"/>
      <c r="I114" s="251" t="s">
        <v>576</v>
      </c>
      <c r="J114" s="20" t="s">
        <v>519</v>
      </c>
      <c r="K114" s="132" t="s">
        <v>676</v>
      </c>
      <c r="L114" s="132" t="s">
        <v>575</v>
      </c>
    </row>
    <row r="115" spans="1:12" ht="45" x14ac:dyDescent="0.15">
      <c r="A115" s="249"/>
      <c r="B115" s="19" t="s">
        <v>475</v>
      </c>
      <c r="C115" s="128" t="s">
        <v>572</v>
      </c>
      <c r="D115" s="117"/>
      <c r="E115" s="117"/>
      <c r="F115" s="252"/>
      <c r="G115" s="12"/>
      <c r="H115" s="12"/>
      <c r="I115" s="252"/>
      <c r="J115" s="12"/>
      <c r="K115" s="12"/>
      <c r="L115" s="12"/>
    </row>
    <row r="116" spans="1:12" ht="40" customHeight="1" x14ac:dyDescent="0.15">
      <c r="A116" s="250"/>
      <c r="B116" s="19" t="s">
        <v>476</v>
      </c>
      <c r="C116" s="128" t="s">
        <v>574</v>
      </c>
      <c r="D116" s="20"/>
      <c r="E116" s="20"/>
      <c r="F116" s="253"/>
      <c r="G116" s="12"/>
      <c r="H116" s="12"/>
      <c r="I116" s="253"/>
      <c r="J116" s="12"/>
      <c r="K116" s="12"/>
      <c r="L116" s="12"/>
    </row>
    <row r="117" spans="1:12" ht="40" customHeight="1" x14ac:dyDescent="0.15">
      <c r="A117" s="248" t="s">
        <v>614</v>
      </c>
      <c r="B117" s="19" t="s">
        <v>413</v>
      </c>
      <c r="C117" s="131" t="s">
        <v>523</v>
      </c>
      <c r="D117" s="20" t="s">
        <v>515</v>
      </c>
      <c r="E117" s="20" t="s">
        <v>516</v>
      </c>
      <c r="F117" s="251" t="s">
        <v>615</v>
      </c>
      <c r="G117" s="129" t="s">
        <v>522</v>
      </c>
      <c r="H117" s="12"/>
      <c r="I117" s="251" t="s">
        <v>533</v>
      </c>
      <c r="J117" s="20" t="s">
        <v>519</v>
      </c>
      <c r="K117" s="132" t="s">
        <v>520</v>
      </c>
      <c r="L117" s="132" t="s">
        <v>521</v>
      </c>
    </row>
    <row r="118" spans="1:12" ht="40" customHeight="1" x14ac:dyDescent="0.15">
      <c r="A118" s="249"/>
      <c r="B118" s="19" t="s">
        <v>415</v>
      </c>
      <c r="C118" s="131" t="s">
        <v>517</v>
      </c>
      <c r="D118" s="20"/>
      <c r="E118" s="20"/>
      <c r="F118" s="252"/>
      <c r="G118" s="12"/>
      <c r="H118" s="12"/>
      <c r="I118" s="252"/>
      <c r="J118" s="12"/>
      <c r="K118" s="12"/>
      <c r="L118" s="12"/>
    </row>
    <row r="119" spans="1:12" ht="40" customHeight="1" x14ac:dyDescent="0.15">
      <c r="A119" s="250"/>
      <c r="B119" s="19" t="s">
        <v>417</v>
      </c>
      <c r="C119" s="131" t="s">
        <v>518</v>
      </c>
      <c r="D119" s="132"/>
      <c r="E119" s="128"/>
      <c r="F119" s="253"/>
      <c r="G119" s="12"/>
      <c r="H119" s="12"/>
      <c r="I119" s="253"/>
      <c r="J119" s="12"/>
      <c r="K119" s="12"/>
      <c r="L119" s="12"/>
    </row>
    <row r="121" spans="1:12" x14ac:dyDescent="0.15">
      <c r="D121" s="142"/>
    </row>
    <row r="122" spans="1:12" ht="18" x14ac:dyDescent="0.15">
      <c r="A122" s="23" t="s">
        <v>66</v>
      </c>
      <c r="B122" s="123" t="s">
        <v>118</v>
      </c>
      <c r="C122" s="13"/>
      <c r="D122" s="13"/>
      <c r="E122" s="13"/>
      <c r="F122" s="13"/>
      <c r="G122" s="13"/>
      <c r="H122" s="13"/>
    </row>
    <row r="123" spans="1:12" ht="30" x14ac:dyDescent="0.15">
      <c r="A123" s="27" t="s">
        <v>45</v>
      </c>
      <c r="B123" s="24"/>
      <c r="C123" s="26" t="s">
        <v>67</v>
      </c>
      <c r="D123" s="26" t="s">
        <v>68</v>
      </c>
      <c r="E123" s="26" t="s">
        <v>69</v>
      </c>
      <c r="F123" s="26" t="s">
        <v>70</v>
      </c>
      <c r="G123" s="26" t="s">
        <v>71</v>
      </c>
      <c r="H123" s="26" t="s">
        <v>72</v>
      </c>
      <c r="I123" s="26" t="s">
        <v>74</v>
      </c>
      <c r="J123" s="26" t="s">
        <v>75</v>
      </c>
      <c r="K123" s="26" t="s">
        <v>76</v>
      </c>
      <c r="L123" s="26" t="s">
        <v>46</v>
      </c>
    </row>
    <row r="124" spans="1:12" ht="40" customHeight="1" x14ac:dyDescent="0.15">
      <c r="A124" s="248" t="s">
        <v>404</v>
      </c>
      <c r="B124" s="19" t="s">
        <v>507</v>
      </c>
      <c r="C124" s="20" t="s">
        <v>571</v>
      </c>
      <c r="D124" s="128" t="s">
        <v>547</v>
      </c>
      <c r="E124" s="20" t="s">
        <v>516</v>
      </c>
      <c r="F124" s="251" t="s">
        <v>581</v>
      </c>
      <c r="G124" s="129" t="s">
        <v>522</v>
      </c>
      <c r="H124" s="20"/>
      <c r="I124" s="12"/>
      <c r="J124" s="20" t="s">
        <v>519</v>
      </c>
      <c r="K124" s="12" t="s">
        <v>676</v>
      </c>
      <c r="L124" s="132" t="s">
        <v>575</v>
      </c>
    </row>
    <row r="125" spans="1:12" ht="40" customHeight="1" x14ac:dyDescent="0.15">
      <c r="A125" s="249"/>
      <c r="B125" s="19" t="s">
        <v>508</v>
      </c>
      <c r="C125" s="128" t="s">
        <v>572</v>
      </c>
      <c r="D125" s="117"/>
      <c r="E125" s="117"/>
      <c r="F125" s="252"/>
      <c r="G125" s="20"/>
      <c r="H125" s="20"/>
      <c r="I125" s="12"/>
      <c r="J125" s="12"/>
      <c r="K125" s="12"/>
      <c r="L125" s="12"/>
    </row>
    <row r="126" spans="1:12" ht="45" x14ac:dyDescent="0.15">
      <c r="A126" s="250"/>
      <c r="B126" s="19" t="s">
        <v>488</v>
      </c>
      <c r="C126" s="128" t="s">
        <v>573</v>
      </c>
      <c r="D126" s="20"/>
      <c r="E126" s="20"/>
      <c r="F126" s="253"/>
      <c r="G126" s="20"/>
      <c r="H126" s="20"/>
      <c r="I126" s="12"/>
      <c r="J126" s="12"/>
      <c r="K126" s="12"/>
      <c r="L126" s="12"/>
    </row>
    <row r="127" spans="1:12" ht="40" customHeight="1" x14ac:dyDescent="0.15">
      <c r="A127" s="248" t="s">
        <v>405</v>
      </c>
      <c r="B127" s="19" t="s">
        <v>498</v>
      </c>
      <c r="C127" s="20" t="s">
        <v>571</v>
      </c>
      <c r="D127" s="128" t="s">
        <v>547</v>
      </c>
      <c r="E127" s="20" t="s">
        <v>516</v>
      </c>
      <c r="F127" s="251" t="s">
        <v>580</v>
      </c>
      <c r="G127" s="129" t="s">
        <v>522</v>
      </c>
      <c r="H127" s="12"/>
      <c r="I127" s="12"/>
      <c r="J127" s="20" t="s">
        <v>519</v>
      </c>
      <c r="K127" s="143" t="s">
        <v>677</v>
      </c>
      <c r="L127" s="132" t="s">
        <v>575</v>
      </c>
    </row>
    <row r="128" spans="1:12" ht="45" x14ac:dyDescent="0.15">
      <c r="A128" s="249"/>
      <c r="B128" s="19" t="s">
        <v>499</v>
      </c>
      <c r="C128" s="128" t="s">
        <v>572</v>
      </c>
      <c r="D128" s="117"/>
      <c r="E128" s="117"/>
      <c r="F128" s="252"/>
      <c r="G128" s="12"/>
      <c r="H128" s="12"/>
      <c r="I128" s="12"/>
      <c r="J128" s="12"/>
      <c r="K128" s="12"/>
      <c r="L128" s="12"/>
    </row>
    <row r="129" spans="1:12" ht="40" customHeight="1" x14ac:dyDescent="0.15">
      <c r="A129" s="250"/>
      <c r="B129" s="19" t="s">
        <v>500</v>
      </c>
      <c r="C129" s="128" t="s">
        <v>573</v>
      </c>
      <c r="D129" s="20"/>
      <c r="E129" s="20"/>
      <c r="F129" s="253"/>
      <c r="G129" s="114"/>
      <c r="H129" s="12"/>
      <c r="I129" s="12"/>
      <c r="J129" s="12"/>
      <c r="K129" s="12"/>
      <c r="L129" s="12"/>
    </row>
    <row r="130" spans="1:12" ht="40" customHeight="1" x14ac:dyDescent="0.15">
      <c r="A130" s="248" t="s">
        <v>406</v>
      </c>
      <c r="B130" s="19" t="s">
        <v>498</v>
      </c>
      <c r="C130" s="132" t="s">
        <v>579</v>
      </c>
      <c r="D130" s="128" t="s">
        <v>547</v>
      </c>
      <c r="E130" s="20" t="s">
        <v>516</v>
      </c>
      <c r="F130" s="251" t="s">
        <v>580</v>
      </c>
      <c r="G130" s="129" t="s">
        <v>522</v>
      </c>
      <c r="H130" s="12"/>
      <c r="I130" s="12"/>
      <c r="J130" s="20" t="s">
        <v>519</v>
      </c>
      <c r="K130" s="143" t="s">
        <v>677</v>
      </c>
      <c r="L130" s="132" t="s">
        <v>575</v>
      </c>
    </row>
    <row r="131" spans="1:12" ht="45" x14ac:dyDescent="0.15">
      <c r="A131" s="249"/>
      <c r="B131" s="19" t="s">
        <v>499</v>
      </c>
      <c r="C131" s="128" t="s">
        <v>572</v>
      </c>
      <c r="D131" s="20"/>
      <c r="E131" s="20"/>
      <c r="F131" s="252"/>
      <c r="G131" s="114"/>
      <c r="H131" s="12"/>
      <c r="I131" s="12"/>
      <c r="J131" s="12"/>
      <c r="K131" s="12"/>
      <c r="L131" s="12"/>
    </row>
    <row r="132" spans="1:12" ht="40" customHeight="1" x14ac:dyDescent="0.15">
      <c r="A132" s="250"/>
      <c r="B132" s="19" t="s">
        <v>500</v>
      </c>
      <c r="C132" s="128" t="s">
        <v>573</v>
      </c>
      <c r="D132" s="20"/>
      <c r="E132" s="20"/>
      <c r="F132" s="253"/>
      <c r="G132" s="12"/>
      <c r="H132" s="12"/>
      <c r="I132" s="12"/>
      <c r="J132" s="12"/>
      <c r="K132" s="12"/>
      <c r="L132" s="12"/>
    </row>
    <row r="133" spans="1:12" ht="40" customHeight="1" x14ac:dyDescent="0.15">
      <c r="A133" s="248" t="s">
        <v>407</v>
      </c>
      <c r="B133" s="19" t="s">
        <v>501</v>
      </c>
      <c r="C133" s="132" t="s">
        <v>578</v>
      </c>
      <c r="D133" s="128" t="s">
        <v>547</v>
      </c>
      <c r="E133" s="20" t="s">
        <v>516</v>
      </c>
      <c r="F133" s="251" t="s">
        <v>576</v>
      </c>
      <c r="G133" s="129" t="s">
        <v>522</v>
      </c>
      <c r="H133" s="12"/>
      <c r="I133" s="251"/>
      <c r="J133" s="20" t="s">
        <v>519</v>
      </c>
      <c r="K133" s="143" t="s">
        <v>678</v>
      </c>
      <c r="L133" s="132" t="s">
        <v>575</v>
      </c>
    </row>
    <row r="134" spans="1:12" ht="45" x14ac:dyDescent="0.15">
      <c r="A134" s="249"/>
      <c r="B134" s="19" t="s">
        <v>502</v>
      </c>
      <c r="C134" s="128" t="s">
        <v>572</v>
      </c>
      <c r="D134" s="20"/>
      <c r="E134" s="20"/>
      <c r="F134" s="252"/>
      <c r="G134" s="114"/>
      <c r="H134" s="12"/>
      <c r="I134" s="252"/>
      <c r="J134" s="12"/>
      <c r="K134" s="12"/>
      <c r="L134" s="12"/>
    </row>
    <row r="135" spans="1:12" ht="40" customHeight="1" x14ac:dyDescent="0.15">
      <c r="A135" s="250"/>
      <c r="B135" s="19" t="s">
        <v>503</v>
      </c>
      <c r="C135" s="128" t="s">
        <v>573</v>
      </c>
      <c r="D135" s="20"/>
      <c r="E135" s="20"/>
      <c r="F135" s="253"/>
      <c r="G135" s="12"/>
      <c r="H135" s="12"/>
      <c r="I135" s="253"/>
      <c r="J135" s="12"/>
      <c r="K135" s="12"/>
      <c r="L135" s="12"/>
    </row>
    <row r="136" spans="1:12" ht="40" customHeight="1" x14ac:dyDescent="0.15">
      <c r="A136" s="248" t="s">
        <v>408</v>
      </c>
      <c r="B136" s="19" t="s">
        <v>504</v>
      </c>
      <c r="C136" s="20" t="s">
        <v>571</v>
      </c>
      <c r="D136" s="128" t="s">
        <v>547</v>
      </c>
      <c r="E136" s="20" t="s">
        <v>516</v>
      </c>
      <c r="F136" s="251" t="s">
        <v>513</v>
      </c>
      <c r="G136" s="129" t="s">
        <v>522</v>
      </c>
      <c r="H136" s="12"/>
      <c r="I136" s="251" t="s">
        <v>577</v>
      </c>
      <c r="J136" s="20" t="s">
        <v>519</v>
      </c>
      <c r="K136" s="133" t="s">
        <v>679</v>
      </c>
      <c r="L136" s="132" t="s">
        <v>575</v>
      </c>
    </row>
    <row r="137" spans="1:12" ht="45" x14ac:dyDescent="0.15">
      <c r="A137" s="249"/>
      <c r="B137" s="19" t="s">
        <v>505</v>
      </c>
      <c r="C137" s="128" t="s">
        <v>572</v>
      </c>
      <c r="D137" s="117"/>
      <c r="E137" s="117"/>
      <c r="F137" s="252"/>
      <c r="G137" s="12"/>
      <c r="H137" s="12"/>
      <c r="I137" s="252"/>
      <c r="J137" s="12"/>
      <c r="K137" s="12"/>
      <c r="L137" s="12"/>
    </row>
    <row r="138" spans="1:12" ht="40" customHeight="1" x14ac:dyDescent="0.15">
      <c r="A138" s="250"/>
      <c r="B138" s="19" t="s">
        <v>506</v>
      </c>
      <c r="C138" s="128" t="s">
        <v>573</v>
      </c>
      <c r="D138" s="20"/>
      <c r="E138" s="20"/>
      <c r="F138" s="253"/>
      <c r="G138" s="12"/>
      <c r="H138" s="12"/>
      <c r="I138" s="253"/>
      <c r="J138" s="12"/>
      <c r="K138" s="12"/>
      <c r="L138" s="12"/>
    </row>
    <row r="139" spans="1:12" ht="60" x14ac:dyDescent="0.15">
      <c r="A139" s="248" t="s">
        <v>409</v>
      </c>
      <c r="B139" s="19" t="s">
        <v>495</v>
      </c>
      <c r="C139" s="20" t="s">
        <v>571</v>
      </c>
      <c r="D139" s="128" t="s">
        <v>547</v>
      </c>
      <c r="E139" s="20" t="s">
        <v>516</v>
      </c>
      <c r="F139" s="251" t="s">
        <v>513</v>
      </c>
      <c r="G139" s="129" t="s">
        <v>522</v>
      </c>
      <c r="H139" s="12"/>
      <c r="I139" s="251" t="s">
        <v>577</v>
      </c>
      <c r="J139" s="20" t="s">
        <v>519</v>
      </c>
      <c r="K139" s="133" t="s">
        <v>680</v>
      </c>
      <c r="L139" s="132" t="s">
        <v>575</v>
      </c>
    </row>
    <row r="140" spans="1:12" ht="40" customHeight="1" x14ac:dyDescent="0.15">
      <c r="A140" s="249"/>
      <c r="B140" s="19" t="s">
        <v>496</v>
      </c>
      <c r="C140" s="128" t="s">
        <v>572</v>
      </c>
      <c r="D140" s="117"/>
      <c r="E140" s="117"/>
      <c r="F140" s="252"/>
      <c r="G140" s="12"/>
      <c r="H140" s="12"/>
      <c r="I140" s="252"/>
      <c r="J140" s="12"/>
      <c r="K140" s="12"/>
      <c r="L140" s="12"/>
    </row>
    <row r="141" spans="1:12" ht="40" customHeight="1" x14ac:dyDescent="0.15">
      <c r="A141" s="250"/>
      <c r="B141" s="19" t="s">
        <v>497</v>
      </c>
      <c r="C141" s="128" t="s">
        <v>573</v>
      </c>
      <c r="D141" s="20"/>
      <c r="E141" s="20"/>
      <c r="F141" s="253"/>
      <c r="G141" s="12"/>
      <c r="H141" s="12"/>
      <c r="I141" s="253"/>
      <c r="J141" s="12"/>
      <c r="K141" s="12"/>
      <c r="L141" s="12"/>
    </row>
    <row r="142" spans="1:12" ht="43.5" customHeight="1" x14ac:dyDescent="0.15">
      <c r="A142" s="248" t="s">
        <v>410</v>
      </c>
      <c r="B142" s="19" t="s">
        <v>495</v>
      </c>
      <c r="C142" s="20" t="s">
        <v>571</v>
      </c>
      <c r="D142" s="128" t="s">
        <v>547</v>
      </c>
      <c r="E142" s="20" t="s">
        <v>516</v>
      </c>
      <c r="F142" s="251" t="s">
        <v>577</v>
      </c>
      <c r="G142" s="129" t="s">
        <v>522</v>
      </c>
      <c r="H142" s="12"/>
      <c r="I142" s="251" t="s">
        <v>577</v>
      </c>
      <c r="J142" s="20" t="s">
        <v>519</v>
      </c>
      <c r="K142" s="133" t="s">
        <v>680</v>
      </c>
      <c r="L142" s="132" t="s">
        <v>575</v>
      </c>
    </row>
    <row r="143" spans="1:12" ht="40" customHeight="1" x14ac:dyDescent="0.15">
      <c r="A143" s="249"/>
      <c r="B143" s="19" t="s">
        <v>496</v>
      </c>
      <c r="C143" s="128" t="s">
        <v>572</v>
      </c>
      <c r="D143" s="117"/>
      <c r="E143" s="117"/>
      <c r="F143" s="252"/>
      <c r="G143" s="12"/>
      <c r="H143" s="12"/>
      <c r="I143" s="252"/>
      <c r="J143" s="12"/>
      <c r="K143" s="12"/>
      <c r="L143" s="12"/>
    </row>
    <row r="144" spans="1:12" ht="40" customHeight="1" x14ac:dyDescent="0.15">
      <c r="A144" s="250"/>
      <c r="B144" s="19" t="s">
        <v>497</v>
      </c>
      <c r="C144" s="128" t="s">
        <v>573</v>
      </c>
      <c r="D144" s="20"/>
      <c r="E144" s="20"/>
      <c r="F144" s="253"/>
      <c r="G144" s="12"/>
      <c r="H144" s="12"/>
      <c r="I144" s="253"/>
      <c r="J144" s="12"/>
      <c r="K144" s="12"/>
      <c r="L144" s="12"/>
    </row>
    <row r="145" spans="1:12" ht="58" customHeight="1" x14ac:dyDescent="0.15">
      <c r="A145" s="248" t="s">
        <v>411</v>
      </c>
      <c r="B145" s="19" t="s">
        <v>492</v>
      </c>
      <c r="C145" s="20" t="s">
        <v>571</v>
      </c>
      <c r="D145" s="128" t="s">
        <v>547</v>
      </c>
      <c r="E145" s="20" t="s">
        <v>516</v>
      </c>
      <c r="F145" s="251" t="s">
        <v>576</v>
      </c>
      <c r="G145" s="129" t="s">
        <v>522</v>
      </c>
      <c r="H145" s="12"/>
      <c r="I145" s="251" t="s">
        <v>576</v>
      </c>
      <c r="J145" s="20" t="s">
        <v>519</v>
      </c>
      <c r="K145" s="133" t="s">
        <v>678</v>
      </c>
      <c r="L145" s="132" t="s">
        <v>575</v>
      </c>
    </row>
    <row r="146" spans="1:12" ht="45" x14ac:dyDescent="0.15">
      <c r="A146" s="249"/>
      <c r="B146" s="19" t="s">
        <v>493</v>
      </c>
      <c r="C146" s="128" t="s">
        <v>572</v>
      </c>
      <c r="D146" s="117"/>
      <c r="E146" s="117"/>
      <c r="F146" s="252"/>
      <c r="G146" s="12"/>
      <c r="H146" s="12"/>
      <c r="I146" s="252"/>
      <c r="J146" s="12"/>
      <c r="K146" s="12"/>
      <c r="L146" s="12"/>
    </row>
    <row r="147" spans="1:12" ht="40" customHeight="1" x14ac:dyDescent="0.15">
      <c r="A147" s="250"/>
      <c r="B147" s="19" t="s">
        <v>494</v>
      </c>
      <c r="C147" s="128" t="s">
        <v>573</v>
      </c>
      <c r="D147" s="20"/>
      <c r="E147" s="20"/>
      <c r="F147" s="253"/>
      <c r="G147" s="12"/>
      <c r="H147" s="12"/>
      <c r="I147" s="253"/>
      <c r="J147" s="12"/>
      <c r="K147" s="12"/>
      <c r="L147" s="12"/>
    </row>
    <row r="148" spans="1:12" ht="58" customHeight="1" x14ac:dyDescent="0.15">
      <c r="A148" s="248" t="s">
        <v>647</v>
      </c>
      <c r="B148" s="19" t="s">
        <v>413</v>
      </c>
      <c r="C148" s="131" t="s">
        <v>523</v>
      </c>
      <c r="D148" s="20" t="s">
        <v>515</v>
      </c>
      <c r="E148" s="20" t="s">
        <v>516</v>
      </c>
      <c r="F148" s="251" t="s">
        <v>533</v>
      </c>
      <c r="G148" s="129" t="s">
        <v>522</v>
      </c>
      <c r="H148" s="12"/>
      <c r="I148" s="251" t="s">
        <v>533</v>
      </c>
      <c r="J148" s="20" t="s">
        <v>519</v>
      </c>
      <c r="K148" s="132" t="s">
        <v>520</v>
      </c>
      <c r="L148" s="132" t="s">
        <v>521</v>
      </c>
    </row>
    <row r="149" spans="1:12" ht="30" x14ac:dyDescent="0.15">
      <c r="A149" s="249"/>
      <c r="B149" s="19" t="s">
        <v>415</v>
      </c>
      <c r="C149" s="131" t="s">
        <v>517</v>
      </c>
      <c r="D149" s="20"/>
      <c r="E149" s="20"/>
      <c r="F149" s="252"/>
      <c r="G149" s="12"/>
      <c r="H149" s="12"/>
      <c r="I149" s="252"/>
      <c r="J149" s="12"/>
      <c r="K149" s="12"/>
      <c r="L149" s="12"/>
    </row>
    <row r="150" spans="1:12" ht="40" customHeight="1" x14ac:dyDescent="0.15">
      <c r="A150" s="250"/>
      <c r="B150" s="19" t="s">
        <v>417</v>
      </c>
      <c r="C150" s="131" t="s">
        <v>518</v>
      </c>
      <c r="D150" s="132"/>
      <c r="E150" s="128"/>
      <c r="F150" s="253"/>
      <c r="G150" s="12"/>
      <c r="H150" s="12"/>
      <c r="I150" s="253"/>
      <c r="J150" s="12"/>
      <c r="K150" s="12"/>
      <c r="L150" s="12"/>
    </row>
    <row r="151" spans="1:12" ht="58" customHeight="1" x14ac:dyDescent="0.15">
      <c r="A151" s="248" t="s">
        <v>648</v>
      </c>
      <c r="B151" s="19" t="s">
        <v>413</v>
      </c>
      <c r="C151" s="131" t="s">
        <v>523</v>
      </c>
      <c r="D151" s="20" t="s">
        <v>515</v>
      </c>
      <c r="E151" s="20" t="s">
        <v>516</v>
      </c>
      <c r="F151" s="251" t="s">
        <v>533</v>
      </c>
      <c r="G151" s="129" t="s">
        <v>522</v>
      </c>
      <c r="H151" s="12"/>
      <c r="I151" s="251" t="s">
        <v>533</v>
      </c>
      <c r="J151" s="20" t="s">
        <v>519</v>
      </c>
      <c r="K151" s="132" t="s">
        <v>520</v>
      </c>
      <c r="L151" s="132" t="s">
        <v>521</v>
      </c>
    </row>
    <row r="152" spans="1:12" ht="30" x14ac:dyDescent="0.15">
      <c r="A152" s="249"/>
      <c r="B152" s="19" t="s">
        <v>415</v>
      </c>
      <c r="C152" s="131" t="s">
        <v>517</v>
      </c>
      <c r="D152" s="20"/>
      <c r="E152" s="20"/>
      <c r="F152" s="252"/>
      <c r="G152" s="12"/>
      <c r="H152" s="12"/>
      <c r="I152" s="252"/>
      <c r="J152" s="12"/>
      <c r="K152" s="12"/>
      <c r="L152" s="12"/>
    </row>
    <row r="153" spans="1:12" ht="40" customHeight="1" x14ac:dyDescent="0.15">
      <c r="A153" s="250"/>
      <c r="B153" s="19" t="s">
        <v>417</v>
      </c>
      <c r="C153" s="131" t="s">
        <v>518</v>
      </c>
      <c r="D153" s="132"/>
      <c r="E153" s="128"/>
      <c r="F153" s="253"/>
      <c r="G153" s="12"/>
      <c r="H153" s="12"/>
      <c r="I153" s="253"/>
      <c r="J153" s="12"/>
      <c r="K153" s="12"/>
      <c r="L153" s="12"/>
    </row>
    <row r="154" spans="1:12" ht="58" customHeight="1" x14ac:dyDescent="0.15">
      <c r="A154" s="248" t="s">
        <v>651</v>
      </c>
      <c r="B154" s="19" t="s">
        <v>652</v>
      </c>
      <c r="C154" s="108" t="s">
        <v>654</v>
      </c>
      <c r="D154" s="20" t="s">
        <v>547</v>
      </c>
      <c r="E154" s="20" t="s">
        <v>516</v>
      </c>
      <c r="F154" s="251" t="s">
        <v>657</v>
      </c>
      <c r="G154" s="129" t="s">
        <v>522</v>
      </c>
      <c r="H154" s="12"/>
      <c r="I154" s="251" t="s">
        <v>510</v>
      </c>
      <c r="J154" s="20" t="s">
        <v>519</v>
      </c>
      <c r="K154" s="108" t="s">
        <v>654</v>
      </c>
      <c r="L154" s="132" t="s">
        <v>656</v>
      </c>
    </row>
    <row r="155" spans="1:12" ht="45" x14ac:dyDescent="0.15">
      <c r="A155" s="249"/>
      <c r="B155" s="19" t="s">
        <v>653</v>
      </c>
      <c r="C155" s="128" t="s">
        <v>655</v>
      </c>
      <c r="D155" s="102"/>
      <c r="E155" s="102"/>
      <c r="F155" s="252"/>
      <c r="G155" s="12"/>
      <c r="H155" s="12"/>
      <c r="I155" s="252"/>
      <c r="J155" s="12"/>
      <c r="K155" s="12"/>
      <c r="L155" s="12"/>
    </row>
    <row r="156" spans="1:12" ht="40" customHeight="1" x14ac:dyDescent="0.15">
      <c r="A156" s="250"/>
      <c r="B156" s="19" t="s">
        <v>441</v>
      </c>
      <c r="C156" s="128" t="s">
        <v>655</v>
      </c>
      <c r="D156" s="20"/>
      <c r="E156" s="20"/>
      <c r="F156" s="253"/>
      <c r="G156" s="12"/>
      <c r="H156" s="12"/>
      <c r="I156" s="253"/>
      <c r="J156" s="12"/>
      <c r="K156" s="12"/>
      <c r="L156" s="12"/>
    </row>
    <row r="157" spans="1:12" ht="58" customHeight="1" x14ac:dyDescent="0.15">
      <c r="A157" s="248" t="s">
        <v>650</v>
      </c>
      <c r="B157" s="19" t="s">
        <v>495</v>
      </c>
      <c r="C157" s="20" t="s">
        <v>571</v>
      </c>
      <c r="D157" s="128" t="s">
        <v>547</v>
      </c>
      <c r="E157" s="20" t="s">
        <v>516</v>
      </c>
      <c r="F157" s="251" t="s">
        <v>513</v>
      </c>
      <c r="G157" s="129" t="s">
        <v>522</v>
      </c>
      <c r="H157" s="12"/>
      <c r="I157" s="251" t="s">
        <v>577</v>
      </c>
      <c r="J157" s="20" t="s">
        <v>519</v>
      </c>
      <c r="K157" s="133" t="s">
        <v>680</v>
      </c>
      <c r="L157" s="132" t="s">
        <v>575</v>
      </c>
    </row>
    <row r="158" spans="1:12" ht="45" x14ac:dyDescent="0.15">
      <c r="A158" s="249"/>
      <c r="B158" s="19" t="s">
        <v>496</v>
      </c>
      <c r="C158" s="128" t="s">
        <v>572</v>
      </c>
      <c r="D158" s="117"/>
      <c r="E158" s="117"/>
      <c r="F158" s="252"/>
      <c r="G158" s="12"/>
      <c r="H158" s="12"/>
      <c r="I158" s="252"/>
      <c r="J158" s="12"/>
      <c r="K158" s="12"/>
      <c r="L158" s="12"/>
    </row>
    <row r="159" spans="1:12" ht="40" customHeight="1" x14ac:dyDescent="0.15">
      <c r="A159" s="250"/>
      <c r="B159" s="19" t="s">
        <v>497</v>
      </c>
      <c r="C159" s="128" t="s">
        <v>573</v>
      </c>
      <c r="D159" s="20"/>
      <c r="E159" s="20"/>
      <c r="F159" s="253"/>
      <c r="G159" s="12"/>
      <c r="H159" s="12"/>
      <c r="I159" s="253"/>
      <c r="J159" s="12"/>
      <c r="K159" s="12"/>
      <c r="L159" s="12"/>
    </row>
    <row r="160" spans="1:12" ht="58" customHeight="1" x14ac:dyDescent="0.15">
      <c r="A160" s="248" t="s">
        <v>649</v>
      </c>
      <c r="B160" s="19" t="s">
        <v>495</v>
      </c>
      <c r="C160" s="20" t="s">
        <v>571</v>
      </c>
      <c r="D160" s="128" t="s">
        <v>547</v>
      </c>
      <c r="E160" s="20" t="s">
        <v>516</v>
      </c>
      <c r="F160" s="251" t="s">
        <v>513</v>
      </c>
      <c r="G160" s="129" t="s">
        <v>522</v>
      </c>
      <c r="H160" s="12"/>
      <c r="I160" s="251" t="s">
        <v>577</v>
      </c>
      <c r="J160" s="20" t="s">
        <v>519</v>
      </c>
      <c r="K160" s="133" t="s">
        <v>680</v>
      </c>
      <c r="L160" s="132" t="s">
        <v>575</v>
      </c>
    </row>
    <row r="161" spans="1:12" ht="45" x14ac:dyDescent="0.15">
      <c r="A161" s="249"/>
      <c r="B161" s="19" t="s">
        <v>496</v>
      </c>
      <c r="C161" s="128" t="s">
        <v>572</v>
      </c>
      <c r="D161" s="117"/>
      <c r="E161" s="117"/>
      <c r="F161" s="252"/>
      <c r="G161" s="12"/>
      <c r="H161" s="12"/>
      <c r="I161" s="252"/>
      <c r="J161" s="12"/>
      <c r="K161" s="12"/>
      <c r="L161" s="12"/>
    </row>
    <row r="162" spans="1:12" ht="40" customHeight="1" x14ac:dyDescent="0.15">
      <c r="A162" s="250"/>
      <c r="B162" s="19" t="s">
        <v>497</v>
      </c>
      <c r="C162" s="128" t="s">
        <v>573</v>
      </c>
      <c r="D162" s="20"/>
      <c r="E162" s="20"/>
      <c r="F162" s="253"/>
      <c r="G162" s="12"/>
      <c r="H162" s="12"/>
      <c r="I162" s="253"/>
      <c r="J162" s="12"/>
      <c r="K162" s="12"/>
      <c r="L162" s="12"/>
    </row>
    <row r="163" spans="1:12" ht="58" customHeight="1" x14ac:dyDescent="0.15">
      <c r="A163" s="248" t="s">
        <v>658</v>
      </c>
      <c r="B163" s="19" t="s">
        <v>495</v>
      </c>
      <c r="C163" s="20" t="s">
        <v>571</v>
      </c>
      <c r="D163" s="128" t="s">
        <v>547</v>
      </c>
      <c r="E163" s="20" t="s">
        <v>516</v>
      </c>
      <c r="F163" s="251" t="s">
        <v>513</v>
      </c>
      <c r="G163" s="129" t="s">
        <v>522</v>
      </c>
      <c r="H163" s="12"/>
      <c r="I163" s="251" t="s">
        <v>577</v>
      </c>
      <c r="J163" s="20" t="s">
        <v>519</v>
      </c>
      <c r="K163" s="133" t="s">
        <v>680</v>
      </c>
      <c r="L163" s="132" t="s">
        <v>575</v>
      </c>
    </row>
    <row r="164" spans="1:12" ht="45" x14ac:dyDescent="0.15">
      <c r="A164" s="249"/>
      <c r="B164" s="19" t="s">
        <v>496</v>
      </c>
      <c r="C164" s="128" t="s">
        <v>572</v>
      </c>
      <c r="D164" s="117"/>
      <c r="E164" s="117"/>
      <c r="F164" s="252"/>
      <c r="G164" s="12"/>
      <c r="H164" s="12"/>
      <c r="I164" s="252"/>
      <c r="J164" s="12"/>
      <c r="K164" s="12"/>
      <c r="L164" s="12"/>
    </row>
    <row r="165" spans="1:12" ht="40" customHeight="1" x14ac:dyDescent="0.15">
      <c r="A165" s="250"/>
      <c r="B165" s="19" t="s">
        <v>497</v>
      </c>
      <c r="C165" s="128" t="s">
        <v>573</v>
      </c>
      <c r="D165" s="20"/>
      <c r="E165" s="20"/>
      <c r="F165" s="253"/>
      <c r="G165" s="12"/>
      <c r="H165" s="12"/>
      <c r="I165" s="253"/>
      <c r="J165" s="12"/>
      <c r="K165" s="12"/>
      <c r="L165" s="12"/>
    </row>
    <row r="166" spans="1:12" ht="58" customHeight="1" x14ac:dyDescent="0.15">
      <c r="A166" s="248" t="s">
        <v>659</v>
      </c>
      <c r="B166" s="19" t="s">
        <v>495</v>
      </c>
      <c r="C166" s="20" t="s">
        <v>571</v>
      </c>
      <c r="D166" s="128" t="s">
        <v>547</v>
      </c>
      <c r="E166" s="20" t="s">
        <v>516</v>
      </c>
      <c r="F166" s="251" t="s">
        <v>513</v>
      </c>
      <c r="G166" s="129" t="s">
        <v>522</v>
      </c>
      <c r="H166" s="12"/>
      <c r="I166" s="251" t="s">
        <v>577</v>
      </c>
      <c r="J166" s="20" t="s">
        <v>519</v>
      </c>
      <c r="K166" s="133" t="s">
        <v>680</v>
      </c>
      <c r="L166" s="132" t="s">
        <v>575</v>
      </c>
    </row>
    <row r="167" spans="1:12" ht="45" x14ac:dyDescent="0.15">
      <c r="A167" s="249"/>
      <c r="B167" s="19" t="s">
        <v>496</v>
      </c>
      <c r="C167" s="128" t="s">
        <v>572</v>
      </c>
      <c r="D167" s="117"/>
      <c r="E167" s="117"/>
      <c r="F167" s="252"/>
      <c r="G167" s="12"/>
      <c r="H167" s="12"/>
      <c r="I167" s="252"/>
      <c r="J167" s="12"/>
      <c r="K167" s="12"/>
      <c r="L167" s="12"/>
    </row>
    <row r="168" spans="1:12" ht="40" customHeight="1" x14ac:dyDescent="0.15">
      <c r="A168" s="250"/>
      <c r="B168" s="19" t="s">
        <v>497</v>
      </c>
      <c r="C168" s="128" t="s">
        <v>573</v>
      </c>
      <c r="D168" s="20"/>
      <c r="E168" s="20"/>
      <c r="F168" s="253"/>
      <c r="G168" s="12"/>
      <c r="H168" s="12"/>
      <c r="I168" s="253"/>
      <c r="J168" s="12"/>
      <c r="K168" s="12"/>
      <c r="L168" s="12"/>
    </row>
    <row r="169" spans="1:12" ht="58" customHeight="1" x14ac:dyDescent="0.15">
      <c r="A169" s="248" t="s">
        <v>660</v>
      </c>
      <c r="B169" s="19" t="s">
        <v>662</v>
      </c>
      <c r="C169" s="20" t="s">
        <v>611</v>
      </c>
      <c r="D169" s="128" t="s">
        <v>525</v>
      </c>
      <c r="E169" s="20" t="s">
        <v>516</v>
      </c>
      <c r="F169" s="251" t="s">
        <v>511</v>
      </c>
      <c r="G169" s="129" t="s">
        <v>522</v>
      </c>
      <c r="H169" s="12"/>
      <c r="I169" s="251" t="s">
        <v>511</v>
      </c>
      <c r="J169" s="20" t="s">
        <v>519</v>
      </c>
      <c r="K169" s="20" t="s">
        <v>554</v>
      </c>
      <c r="L169" s="132" t="s">
        <v>556</v>
      </c>
    </row>
    <row r="170" spans="1:12" ht="60" x14ac:dyDescent="0.15">
      <c r="A170" s="249"/>
      <c r="B170" s="19" t="s">
        <v>664</v>
      </c>
      <c r="C170" s="128" t="s">
        <v>555</v>
      </c>
      <c r="D170" s="102"/>
      <c r="E170" s="102"/>
      <c r="F170" s="252"/>
      <c r="G170" s="12"/>
      <c r="H170" s="12"/>
      <c r="I170" s="252"/>
      <c r="J170" s="12"/>
      <c r="K170" s="12"/>
      <c r="L170" s="12"/>
    </row>
    <row r="171" spans="1:12" ht="40" customHeight="1" x14ac:dyDescent="0.15">
      <c r="A171" s="250"/>
      <c r="B171" s="19" t="s">
        <v>665</v>
      </c>
      <c r="C171" s="128" t="s">
        <v>555</v>
      </c>
      <c r="D171" s="20"/>
      <c r="E171" s="20"/>
      <c r="F171" s="253"/>
      <c r="G171" s="12"/>
      <c r="H171" s="12"/>
      <c r="I171" s="253"/>
      <c r="J171" s="12"/>
      <c r="K171" s="12"/>
      <c r="L171" s="12"/>
    </row>
    <row r="172" spans="1:12" ht="58" customHeight="1" x14ac:dyDescent="0.15">
      <c r="A172" s="248" t="s">
        <v>661</v>
      </c>
      <c r="B172" s="19" t="s">
        <v>663</v>
      </c>
      <c r="C172" s="20" t="s">
        <v>611</v>
      </c>
      <c r="D172" s="128" t="s">
        <v>525</v>
      </c>
      <c r="E172" s="20" t="s">
        <v>516</v>
      </c>
      <c r="F172" s="251" t="s">
        <v>511</v>
      </c>
      <c r="G172" s="129" t="s">
        <v>522</v>
      </c>
      <c r="H172" s="12"/>
      <c r="I172" s="251" t="s">
        <v>511</v>
      </c>
      <c r="J172" s="20" t="s">
        <v>519</v>
      </c>
      <c r="K172" s="20" t="s">
        <v>554</v>
      </c>
      <c r="L172" s="132" t="s">
        <v>556</v>
      </c>
    </row>
    <row r="173" spans="1:12" ht="60" x14ac:dyDescent="0.15">
      <c r="A173" s="249"/>
      <c r="B173" s="19" t="s">
        <v>664</v>
      </c>
      <c r="C173" s="128" t="s">
        <v>555</v>
      </c>
      <c r="D173" s="102"/>
      <c r="E173" s="102"/>
      <c r="F173" s="252"/>
      <c r="G173" s="12"/>
      <c r="H173" s="12"/>
      <c r="I173" s="252"/>
      <c r="J173" s="12"/>
      <c r="K173" s="12"/>
      <c r="L173" s="12"/>
    </row>
    <row r="174" spans="1:12" ht="40" customHeight="1" x14ac:dyDescent="0.15">
      <c r="A174" s="250"/>
      <c r="B174" s="19" t="s">
        <v>666</v>
      </c>
      <c r="C174" s="128" t="s">
        <v>555</v>
      </c>
      <c r="D174" s="20"/>
      <c r="E174" s="20"/>
      <c r="F174" s="253"/>
      <c r="G174" s="12"/>
      <c r="H174" s="12"/>
      <c r="I174" s="253"/>
      <c r="J174" s="12"/>
      <c r="K174" s="12"/>
      <c r="L174" s="12"/>
    </row>
    <row r="175" spans="1:12" ht="58" customHeight="1" x14ac:dyDescent="0.15">
      <c r="A175" s="248" t="s">
        <v>684</v>
      </c>
      <c r="B175" s="19" t="s">
        <v>662</v>
      </c>
      <c r="C175" s="20" t="s">
        <v>611</v>
      </c>
      <c r="D175" s="128" t="s">
        <v>525</v>
      </c>
      <c r="E175" s="20" t="s">
        <v>516</v>
      </c>
      <c r="F175" s="251" t="s">
        <v>511</v>
      </c>
      <c r="G175" s="129" t="s">
        <v>522</v>
      </c>
      <c r="H175" s="12"/>
      <c r="I175" s="251" t="s">
        <v>511</v>
      </c>
      <c r="J175" s="20" t="s">
        <v>519</v>
      </c>
      <c r="K175" s="20" t="s">
        <v>554</v>
      </c>
      <c r="L175" s="133" t="s">
        <v>556</v>
      </c>
    </row>
    <row r="176" spans="1:12" ht="60" x14ac:dyDescent="0.15">
      <c r="A176" s="249"/>
      <c r="B176" s="19" t="s">
        <v>664</v>
      </c>
      <c r="C176" s="128" t="s">
        <v>555</v>
      </c>
      <c r="D176" s="102"/>
      <c r="E176" s="102"/>
      <c r="F176" s="252"/>
      <c r="G176" s="12"/>
      <c r="H176" s="12"/>
      <c r="I176" s="252"/>
      <c r="J176" s="12"/>
      <c r="K176" s="12"/>
      <c r="L176" s="12"/>
    </row>
    <row r="177" spans="1:12" ht="40" customHeight="1" x14ac:dyDescent="0.15">
      <c r="A177" s="250"/>
      <c r="B177" s="19" t="s">
        <v>665</v>
      </c>
      <c r="C177" s="128" t="s">
        <v>555</v>
      </c>
      <c r="D177" s="20"/>
      <c r="E177" s="20"/>
      <c r="F177" s="253"/>
      <c r="G177" s="12"/>
      <c r="H177" s="12"/>
      <c r="I177" s="253"/>
      <c r="J177" s="12"/>
      <c r="K177" s="12"/>
      <c r="L177" s="12"/>
    </row>
  </sheetData>
  <mergeCells count="147">
    <mergeCell ref="I166:I168"/>
    <mergeCell ref="A169:A171"/>
    <mergeCell ref="F169:F171"/>
    <mergeCell ref="I169:I171"/>
    <mergeCell ref="A172:A174"/>
    <mergeCell ref="F172:F174"/>
    <mergeCell ref="I172:I174"/>
    <mergeCell ref="A175:A177"/>
    <mergeCell ref="F175:F177"/>
    <mergeCell ref="I175:I177"/>
    <mergeCell ref="A166:A168"/>
    <mergeCell ref="F166:F168"/>
    <mergeCell ref="I157:I159"/>
    <mergeCell ref="A160:A162"/>
    <mergeCell ref="F160:F162"/>
    <mergeCell ref="I160:I162"/>
    <mergeCell ref="A163:A165"/>
    <mergeCell ref="F163:F165"/>
    <mergeCell ref="I163:I165"/>
    <mergeCell ref="A157:A159"/>
    <mergeCell ref="F157:F159"/>
    <mergeCell ref="A151:A153"/>
    <mergeCell ref="F151:F153"/>
    <mergeCell ref="I151:I153"/>
    <mergeCell ref="A154:A156"/>
    <mergeCell ref="F154:F156"/>
    <mergeCell ref="I154:I156"/>
    <mergeCell ref="F117:F119"/>
    <mergeCell ref="I117:I119"/>
    <mergeCell ref="A148:A150"/>
    <mergeCell ref="F148:F150"/>
    <mergeCell ref="I148:I150"/>
    <mergeCell ref="A142:A144"/>
    <mergeCell ref="A145:A147"/>
    <mergeCell ref="I22:I24"/>
    <mergeCell ref="A25:A27"/>
    <mergeCell ref="F25:F27"/>
    <mergeCell ref="I25:I27"/>
    <mergeCell ref="A52:A54"/>
    <mergeCell ref="F52:F54"/>
    <mergeCell ref="I52:I54"/>
    <mergeCell ref="I145:I147"/>
    <mergeCell ref="I142:I144"/>
    <mergeCell ref="I139:I141"/>
    <mergeCell ref="I136:I138"/>
    <mergeCell ref="I133:I135"/>
    <mergeCell ref="I90:I92"/>
    <mergeCell ref="I99:I101"/>
    <mergeCell ref="I102:I104"/>
    <mergeCell ref="I105:I107"/>
    <mergeCell ref="I114:I116"/>
    <mergeCell ref="I111:I113"/>
    <mergeCell ref="I108:I110"/>
    <mergeCell ref="I93:I95"/>
    <mergeCell ref="I65:I67"/>
    <mergeCell ref="I68:I70"/>
    <mergeCell ref="I71:I73"/>
    <mergeCell ref="I84:I86"/>
    <mergeCell ref="I87:I89"/>
    <mergeCell ref="I74:I76"/>
    <mergeCell ref="I77:I79"/>
    <mergeCell ref="F139:F141"/>
    <mergeCell ref="F142:F144"/>
    <mergeCell ref="F145:F147"/>
    <mergeCell ref="I10:I12"/>
    <mergeCell ref="I16:I18"/>
    <mergeCell ref="I13:I15"/>
    <mergeCell ref="I19:I21"/>
    <mergeCell ref="I34:I36"/>
    <mergeCell ref="I31:I33"/>
    <mergeCell ref="I40:I42"/>
    <mergeCell ref="I43:I45"/>
    <mergeCell ref="I46:I48"/>
    <mergeCell ref="I49:I51"/>
    <mergeCell ref="I37:I39"/>
    <mergeCell ref="I59:I61"/>
    <mergeCell ref="I62:I64"/>
    <mergeCell ref="F124:F126"/>
    <mergeCell ref="F127:F129"/>
    <mergeCell ref="F130:F132"/>
    <mergeCell ref="F133:F135"/>
    <mergeCell ref="F136:F138"/>
    <mergeCell ref="F102:F104"/>
    <mergeCell ref="F105:F107"/>
    <mergeCell ref="F108:F110"/>
    <mergeCell ref="F111:F113"/>
    <mergeCell ref="F114:F116"/>
    <mergeCell ref="F71:F73"/>
    <mergeCell ref="F84:F86"/>
    <mergeCell ref="F87:F89"/>
    <mergeCell ref="F90:F92"/>
    <mergeCell ref="F99:F101"/>
    <mergeCell ref="F74:F76"/>
    <mergeCell ref="F77:F79"/>
    <mergeCell ref="F93:F95"/>
    <mergeCell ref="F49:F51"/>
    <mergeCell ref="F59:F61"/>
    <mergeCell ref="F62:F64"/>
    <mergeCell ref="F65:F67"/>
    <mergeCell ref="F68:F70"/>
    <mergeCell ref="F34:F36"/>
    <mergeCell ref="F37:F39"/>
    <mergeCell ref="F40:F42"/>
    <mergeCell ref="F43:F45"/>
    <mergeCell ref="F46:F48"/>
    <mergeCell ref="F10:F12"/>
    <mergeCell ref="F13:F15"/>
    <mergeCell ref="F16:F18"/>
    <mergeCell ref="F19:F21"/>
    <mergeCell ref="F31:F33"/>
    <mergeCell ref="F22:F24"/>
    <mergeCell ref="A133:A135"/>
    <mergeCell ref="A136:A138"/>
    <mergeCell ref="A139:A141"/>
    <mergeCell ref="A111:A113"/>
    <mergeCell ref="A114:A116"/>
    <mergeCell ref="A124:A126"/>
    <mergeCell ref="A127:A129"/>
    <mergeCell ref="A130:A132"/>
    <mergeCell ref="A117:A119"/>
    <mergeCell ref="A99:A101"/>
    <mergeCell ref="A102:A104"/>
    <mergeCell ref="A105:A107"/>
    <mergeCell ref="A108:A110"/>
    <mergeCell ref="A71:A73"/>
    <mergeCell ref="A84:A86"/>
    <mergeCell ref="A87:A89"/>
    <mergeCell ref="A90:A92"/>
    <mergeCell ref="A74:A76"/>
    <mergeCell ref="A10:A12"/>
    <mergeCell ref="A13:A15"/>
    <mergeCell ref="A16:A18"/>
    <mergeCell ref="A19:A21"/>
    <mergeCell ref="A31:A33"/>
    <mergeCell ref="A22:A24"/>
    <mergeCell ref="A77:A79"/>
    <mergeCell ref="A93:A95"/>
    <mergeCell ref="A49:A51"/>
    <mergeCell ref="A59:A61"/>
    <mergeCell ref="A62:A64"/>
    <mergeCell ref="A65:A67"/>
    <mergeCell ref="A68:A70"/>
    <mergeCell ref="A34:A36"/>
    <mergeCell ref="A37:A39"/>
    <mergeCell ref="A40:A42"/>
    <mergeCell ref="A43:A45"/>
    <mergeCell ref="A46:A4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334C-50A1-4CB2-A63C-C7D4332950AA}">
  <dimension ref="A3:I102"/>
  <sheetViews>
    <sheetView topLeftCell="A72" workbookViewId="0">
      <selection activeCell="E99" sqref="E99"/>
    </sheetView>
  </sheetViews>
  <sheetFormatPr baseColWidth="10" defaultColWidth="11.1640625" defaultRowHeight="14" x14ac:dyDescent="0.15"/>
  <cols>
    <col min="4" max="4" width="12.5" customWidth="1"/>
  </cols>
  <sheetData>
    <row r="3" spans="1:9" x14ac:dyDescent="0.15">
      <c r="A3" s="48" t="s">
        <v>98</v>
      </c>
      <c r="B3" s="49" t="s">
        <v>20</v>
      </c>
    </row>
    <row r="4" spans="1:9" ht="60" x14ac:dyDescent="0.15">
      <c r="B4" s="45" t="s">
        <v>99</v>
      </c>
      <c r="C4" s="14" t="s">
        <v>78</v>
      </c>
      <c r="D4" s="14" t="s">
        <v>79</v>
      </c>
      <c r="E4" s="14" t="s">
        <v>80</v>
      </c>
      <c r="F4" s="14" t="s">
        <v>81</v>
      </c>
      <c r="G4" s="14" t="s">
        <v>59</v>
      </c>
      <c r="H4" s="14" t="s">
        <v>82</v>
      </c>
      <c r="I4" s="29" t="s">
        <v>83</v>
      </c>
    </row>
    <row r="5" spans="1:9" x14ac:dyDescent="0.15">
      <c r="B5" s="12" t="s">
        <v>50</v>
      </c>
      <c r="C5" s="46">
        <f>'8.1 ค่าน้ำหนักสาขาการจัดการน้ำ'!C35</f>
        <v>19</v>
      </c>
      <c r="D5" s="46">
        <f>'8.1 ค่าน้ำหนักสาขาการจัดการน้ำ'!D35</f>
        <v>11</v>
      </c>
      <c r="E5" s="46">
        <f>'8.1 ค่าน้ำหนักสาขาการจัดการน้ำ'!E35</f>
        <v>10</v>
      </c>
      <c r="F5" s="46">
        <f>'8.1 ค่าน้ำหนักสาขาการจัดการน้ำ'!F35</f>
        <v>19</v>
      </c>
      <c r="G5" s="46">
        <f>'8.1 ค่าน้ำหนักสาขาการจัดการน้ำ'!G35</f>
        <v>12.5</v>
      </c>
      <c r="H5" s="46">
        <f>'8.1 ค่าน้ำหนักสาขาการจัดการน้ำ'!H35</f>
        <v>5</v>
      </c>
      <c r="I5" s="46">
        <f>'8.1 ค่าน้ำหนักสาขาการจัดการน้ำ'!I35</f>
        <v>76.5</v>
      </c>
    </row>
    <row r="6" spans="1:9" x14ac:dyDescent="0.15">
      <c r="B6" s="12" t="s">
        <v>51</v>
      </c>
      <c r="C6" s="46">
        <f>'8.1 ค่าน้ำหนักสาขาการจัดการน้ำ'!C36</f>
        <v>20</v>
      </c>
      <c r="D6" s="46">
        <f>'8.1 ค่าน้ำหนักสาขาการจัดการน้ำ'!D36</f>
        <v>12</v>
      </c>
      <c r="E6" s="46">
        <f>'8.1 ค่าน้ำหนักสาขาการจัดการน้ำ'!E36</f>
        <v>11</v>
      </c>
      <c r="F6" s="46">
        <f>'8.1 ค่าน้ำหนักสาขาการจัดการน้ำ'!F36</f>
        <v>20</v>
      </c>
      <c r="G6" s="46">
        <f>'8.1 ค่าน้ำหนักสาขาการจัดการน้ำ'!G36</f>
        <v>12.5</v>
      </c>
      <c r="H6" s="46">
        <f>'8.1 ค่าน้ำหนักสาขาการจัดการน้ำ'!H36</f>
        <v>5.5</v>
      </c>
      <c r="I6" s="46">
        <f>'8.1 ค่าน้ำหนักสาขาการจัดการน้ำ'!I36</f>
        <v>81</v>
      </c>
    </row>
    <row r="7" spans="1:9" x14ac:dyDescent="0.15">
      <c r="B7" s="12" t="s">
        <v>52</v>
      </c>
      <c r="C7" s="46">
        <f>'8.1 ค่าน้ำหนักสาขาการจัดการน้ำ'!C37</f>
        <v>22.5</v>
      </c>
      <c r="D7" s="46">
        <f>'8.1 ค่าน้ำหนักสาขาการจัดการน้ำ'!D37</f>
        <v>11</v>
      </c>
      <c r="E7" s="46">
        <f>'8.1 ค่าน้ำหนักสาขาการจัดการน้ำ'!E37</f>
        <v>11</v>
      </c>
      <c r="F7" s="46">
        <f>'8.1 ค่าน้ำหนักสาขาการจัดการน้ำ'!F37</f>
        <v>20</v>
      </c>
      <c r="G7" s="46">
        <f>'8.1 ค่าน้ำหนักสาขาการจัดการน้ำ'!G37</f>
        <v>12.5</v>
      </c>
      <c r="H7" s="46">
        <f>'8.1 ค่าน้ำหนักสาขาการจัดการน้ำ'!H37</f>
        <v>4.5</v>
      </c>
      <c r="I7" s="46">
        <f>'8.1 ค่าน้ำหนักสาขาการจัดการน้ำ'!I37</f>
        <v>81.5</v>
      </c>
    </row>
    <row r="8" spans="1:9" x14ac:dyDescent="0.15">
      <c r="B8" s="12" t="s">
        <v>53</v>
      </c>
      <c r="C8" s="46">
        <f>'8.1 ค่าน้ำหนักสาขาการจัดการน้ำ'!C38</f>
        <v>20</v>
      </c>
      <c r="D8" s="46">
        <f>'8.1 ค่าน้ำหนักสาขาการจัดการน้ำ'!D38</f>
        <v>15</v>
      </c>
      <c r="E8" s="46">
        <f>'8.1 ค่าน้ำหนักสาขาการจัดการน้ำ'!E38</f>
        <v>12.5</v>
      </c>
      <c r="F8" s="46">
        <f>'8.1 ค่าน้ำหนักสาขาการจัดการน้ำ'!F38</f>
        <v>20</v>
      </c>
      <c r="G8" s="46">
        <f>'8.1 ค่าน้ำหนักสาขาการจัดการน้ำ'!G38</f>
        <v>15</v>
      </c>
      <c r="H8" s="46">
        <f>'8.1 ค่าน้ำหนักสาขาการจัดการน้ำ'!H38</f>
        <v>4.5</v>
      </c>
      <c r="I8" s="46">
        <f>'8.1 ค่าน้ำหนักสาขาการจัดการน้ำ'!I38</f>
        <v>87</v>
      </c>
    </row>
    <row r="9" spans="1:9" x14ac:dyDescent="0.15">
      <c r="B9" s="12" t="s">
        <v>54</v>
      </c>
      <c r="C9" s="137">
        <v>25</v>
      </c>
      <c r="D9" s="137">
        <v>10</v>
      </c>
      <c r="E9" s="137">
        <v>15</v>
      </c>
      <c r="F9" s="137">
        <v>20</v>
      </c>
      <c r="G9" s="137">
        <v>10</v>
      </c>
      <c r="H9" s="137">
        <v>5</v>
      </c>
      <c r="I9" s="137">
        <f>SUM(C9:H9)</f>
        <v>85</v>
      </c>
    </row>
    <row r="10" spans="1:9" x14ac:dyDescent="0.15">
      <c r="B10" s="12" t="s">
        <v>55</v>
      </c>
      <c r="C10" s="137">
        <v>15</v>
      </c>
      <c r="D10" s="137">
        <v>15</v>
      </c>
      <c r="E10" s="137">
        <v>15</v>
      </c>
      <c r="F10" s="137">
        <v>10</v>
      </c>
      <c r="G10" s="137">
        <v>15</v>
      </c>
      <c r="H10" s="137">
        <v>0</v>
      </c>
      <c r="I10" s="137">
        <f>SUM(C10:H10)</f>
        <v>70</v>
      </c>
    </row>
    <row r="11" spans="1:9" x14ac:dyDescent="0.15">
      <c r="B11" s="136"/>
    </row>
    <row r="12" spans="1:9" x14ac:dyDescent="0.15">
      <c r="B12" s="138"/>
      <c r="C12" s="137"/>
      <c r="D12" s="137"/>
      <c r="E12" s="137"/>
      <c r="F12" s="137"/>
      <c r="G12" s="137"/>
      <c r="H12" s="137"/>
      <c r="I12" s="137"/>
    </row>
    <row r="13" spans="1:9" x14ac:dyDescent="0.15">
      <c r="B13" s="136"/>
    </row>
    <row r="14" spans="1:9" x14ac:dyDescent="0.15">
      <c r="B14" s="12"/>
      <c r="C14" s="46"/>
      <c r="D14" s="46"/>
      <c r="E14" s="46"/>
      <c r="F14" s="46"/>
      <c r="G14" s="46"/>
      <c r="H14" s="46"/>
      <c r="I14" s="46"/>
    </row>
    <row r="15" spans="1:9" x14ac:dyDescent="0.15">
      <c r="B15" s="12"/>
      <c r="C15" s="46"/>
      <c r="D15" s="46"/>
      <c r="E15" s="46"/>
      <c r="F15" s="46"/>
      <c r="G15" s="46"/>
      <c r="H15" s="46"/>
      <c r="I15" s="46"/>
    </row>
    <row r="16" spans="1:9" x14ac:dyDescent="0.15">
      <c r="B16" s="12"/>
      <c r="C16" s="46"/>
      <c r="D16" s="46"/>
      <c r="E16" s="46"/>
      <c r="F16" s="46"/>
      <c r="G16" s="46"/>
      <c r="H16" s="46"/>
      <c r="I16" s="46"/>
    </row>
    <row r="19" spans="1:9" x14ac:dyDescent="0.15">
      <c r="A19" s="48" t="s">
        <v>98</v>
      </c>
      <c r="B19" s="49" t="s">
        <v>21</v>
      </c>
    </row>
    <row r="20" spans="1:9" ht="60" x14ac:dyDescent="0.15">
      <c r="B20" s="45" t="s">
        <v>99</v>
      </c>
      <c r="C20" s="14" t="s">
        <v>78</v>
      </c>
      <c r="D20" s="14" t="s">
        <v>79</v>
      </c>
      <c r="E20" s="14" t="s">
        <v>80</v>
      </c>
      <c r="F20" s="14" t="s">
        <v>81</v>
      </c>
      <c r="G20" s="14" t="s">
        <v>59</v>
      </c>
      <c r="H20" s="14" t="s">
        <v>82</v>
      </c>
      <c r="I20" s="29" t="s">
        <v>83</v>
      </c>
    </row>
    <row r="21" spans="1:9" x14ac:dyDescent="0.15">
      <c r="B21" s="12" t="s">
        <v>50</v>
      </c>
      <c r="C21" s="46">
        <f>'8.2 ค่าน้ำหนักสาขาการเกษตร'!C50</f>
        <v>25</v>
      </c>
      <c r="D21" s="46">
        <f>'8.2 ค่าน้ำหนักสาขาการเกษตร'!D50</f>
        <v>11</v>
      </c>
      <c r="E21" s="46">
        <f>'8.2 ค่าน้ำหนักสาขาการเกษตร'!E50</f>
        <v>15</v>
      </c>
      <c r="F21" s="46">
        <f>'8.2 ค่าน้ำหนักสาขาการเกษตร'!F50</f>
        <v>20</v>
      </c>
      <c r="G21" s="46">
        <f>'8.2 ค่าน้ำหนักสาขาการเกษตร'!G50</f>
        <v>12.8</v>
      </c>
      <c r="H21" s="46">
        <f>'8.2 ค่าน้ำหนักสาขาการเกษตร'!H50</f>
        <v>8</v>
      </c>
      <c r="I21" s="46">
        <f>'8.2 ค่าน้ำหนักสาขาการเกษตร'!I50</f>
        <v>91.8</v>
      </c>
    </row>
    <row r="22" spans="1:9" x14ac:dyDescent="0.15">
      <c r="B22" s="12" t="s">
        <v>51</v>
      </c>
      <c r="C22" s="46">
        <f>'8.2 ค่าน้ำหนักสาขาการเกษตร'!C51</f>
        <v>22.8</v>
      </c>
      <c r="D22" s="46">
        <f>'8.2 ค่าน้ำหนักสาขาการเกษตร'!D51</f>
        <v>15</v>
      </c>
      <c r="E22" s="46">
        <f>'8.2 ค่าน้ำหนักสาขาการเกษตร'!E51</f>
        <v>14.4</v>
      </c>
      <c r="F22" s="46">
        <f>'8.2 ค่าน้ำหนักสาขาการเกษตร'!F51</f>
        <v>17.2</v>
      </c>
      <c r="G22" s="46">
        <f>'8.2 ค่าน้ำหนักสาขาการเกษตร'!G51</f>
        <v>13.6</v>
      </c>
      <c r="H22" s="46">
        <f>'8.2 ค่าน้ำหนักสาขาการเกษตร'!H51</f>
        <v>7.6</v>
      </c>
      <c r="I22" s="46">
        <f>'8.2 ค่าน้ำหนักสาขาการเกษตร'!I51</f>
        <v>90.59999999999998</v>
      </c>
    </row>
    <row r="23" spans="1:9" x14ac:dyDescent="0.15">
      <c r="B23" s="12" t="s">
        <v>52</v>
      </c>
      <c r="C23" s="46">
        <f>'8.2 ค่าน้ำหนักสาขาการเกษตร'!C52</f>
        <v>21.2</v>
      </c>
      <c r="D23" s="46">
        <f>'8.2 ค่าน้ำหนักสาขาการเกษตร'!D52</f>
        <v>12.8</v>
      </c>
      <c r="E23" s="46">
        <f>'8.2 ค่าน้ำหนักสาขาการเกษตร'!E52</f>
        <v>14.4</v>
      </c>
      <c r="F23" s="46">
        <f>'8.2 ค่าน้ำหนักสาขาการเกษตร'!F52</f>
        <v>17.8</v>
      </c>
      <c r="G23" s="46">
        <f>'8.2 ค่าน้ำหนักสาขาการเกษตร'!G52</f>
        <v>13.6</v>
      </c>
      <c r="H23" s="46">
        <f>'8.2 ค่าน้ำหนักสาขาการเกษตร'!H52</f>
        <v>7.4</v>
      </c>
      <c r="I23" s="46">
        <f>'8.2 ค่าน้ำหนักสาขาการเกษตร'!I52</f>
        <v>87.2</v>
      </c>
    </row>
    <row r="24" spans="1:9" x14ac:dyDescent="0.15">
      <c r="B24" s="12" t="s">
        <v>53</v>
      </c>
      <c r="C24" s="46">
        <f>'8.2 ค่าน้ำหนักสาขาการเกษตร'!C53</f>
        <v>21.4</v>
      </c>
      <c r="D24" s="46">
        <f>'8.2 ค่าน้ำหนักสาขาการเกษตร'!D53</f>
        <v>12.6</v>
      </c>
      <c r="E24" s="46">
        <f>'8.2 ค่าน้ำหนักสาขาการเกษตร'!E53</f>
        <v>13.2</v>
      </c>
      <c r="F24" s="46">
        <f>'8.2 ค่าน้ำหนักสาขาการเกษตร'!F53</f>
        <v>18.399999999999999</v>
      </c>
      <c r="G24" s="46">
        <f>'8.2 ค่าน้ำหนักสาขาการเกษตร'!G53</f>
        <v>13.8</v>
      </c>
      <c r="H24" s="46">
        <f>'8.2 ค่าน้ำหนักสาขาการเกษตร'!H53</f>
        <v>7.8</v>
      </c>
      <c r="I24" s="46">
        <f>'8.2 ค่าน้ำหนักสาขาการเกษตร'!I53</f>
        <v>87.199999999999989</v>
      </c>
    </row>
    <row r="25" spans="1:9" x14ac:dyDescent="0.15">
      <c r="B25" s="12" t="s">
        <v>54</v>
      </c>
      <c r="C25" s="46">
        <f>'8.2 ค่าน้ำหนักสาขาการเกษตร'!C54</f>
        <v>19.8</v>
      </c>
      <c r="D25" s="46">
        <f>'8.2 ค่าน้ำหนักสาขาการเกษตร'!D54</f>
        <v>11.4</v>
      </c>
      <c r="E25" s="46">
        <f>'8.2 ค่าน้ำหนักสาขาการเกษตร'!E54</f>
        <v>13</v>
      </c>
      <c r="F25" s="46">
        <f>'8.2 ค่าน้ำหนักสาขาการเกษตร'!F54</f>
        <v>16.2</v>
      </c>
      <c r="G25" s="46">
        <f>'8.2 ค่าน้ำหนักสาขาการเกษตร'!G54</f>
        <v>11.6</v>
      </c>
      <c r="H25" s="46">
        <f>'8.2 ค่าน้ำหนักสาขาการเกษตร'!H54</f>
        <v>7.6</v>
      </c>
      <c r="I25" s="46">
        <f>'8.2 ค่าน้ำหนักสาขาการเกษตร'!I54</f>
        <v>79.599999999999994</v>
      </c>
    </row>
    <row r="26" spans="1:9" x14ac:dyDescent="0.15">
      <c r="B26" s="12" t="s">
        <v>55</v>
      </c>
      <c r="C26" s="46">
        <f>'8.2 ค่าน้ำหนักสาขาการเกษตร'!C55</f>
        <v>19.2</v>
      </c>
      <c r="D26" s="46">
        <f>'8.2 ค่าน้ำหนักสาขาการเกษตร'!D55</f>
        <v>11.6</v>
      </c>
      <c r="E26" s="46">
        <f>'8.2 ค่าน้ำหนักสาขาการเกษตร'!E55</f>
        <v>12.8</v>
      </c>
      <c r="F26" s="46">
        <f>'8.2 ค่าน้ำหนักสาขาการเกษตร'!F55</f>
        <v>18.2</v>
      </c>
      <c r="G26" s="46">
        <f>'8.2 ค่าน้ำหนักสาขาการเกษตร'!G55</f>
        <v>13.8</v>
      </c>
      <c r="H26" s="46">
        <f>'8.2 ค่าน้ำหนักสาขาการเกษตร'!H55</f>
        <v>4.4000000000000004</v>
      </c>
      <c r="I26" s="46">
        <f>'8.2 ค่าน้ำหนักสาขาการเกษตร'!I55</f>
        <v>80</v>
      </c>
    </row>
    <row r="27" spans="1:9" x14ac:dyDescent="0.15">
      <c r="B27" s="12" t="s">
        <v>56</v>
      </c>
      <c r="C27" s="46">
        <f>'8.2 ค่าน้ำหนักสาขาการเกษตร'!C56</f>
        <v>17.600000000000001</v>
      </c>
      <c r="D27" s="46">
        <f>'8.2 ค่าน้ำหนักสาขาการเกษตร'!D56</f>
        <v>11.6</v>
      </c>
      <c r="E27" s="46">
        <f>'8.2 ค่าน้ำหนักสาขาการเกษตร'!E56</f>
        <v>11.4</v>
      </c>
      <c r="F27" s="46">
        <f>'8.2 ค่าน้ำหนักสาขาการเกษตร'!F56</f>
        <v>18.2</v>
      </c>
      <c r="G27" s="46">
        <f>'8.2 ค่าน้ำหนักสาขาการเกษตร'!G56</f>
        <v>11.8</v>
      </c>
      <c r="H27" s="46">
        <f>'8.2 ค่าน้ำหนักสาขาการเกษตร'!H56</f>
        <v>3.8</v>
      </c>
      <c r="I27" s="46">
        <f>'8.2 ค่าน้ำหนักสาขาการเกษตร'!I56</f>
        <v>74.399999999999991</v>
      </c>
    </row>
    <row r="28" spans="1:9" x14ac:dyDescent="0.15">
      <c r="B28" s="28" t="s">
        <v>57</v>
      </c>
      <c r="C28" s="78">
        <v>25</v>
      </c>
      <c r="D28" s="78">
        <v>15</v>
      </c>
      <c r="E28" s="78">
        <v>15</v>
      </c>
      <c r="F28" s="78">
        <v>20</v>
      </c>
      <c r="G28" s="78">
        <v>15</v>
      </c>
      <c r="H28" s="78">
        <v>10</v>
      </c>
      <c r="I28" s="78">
        <v>100</v>
      </c>
    </row>
    <row r="29" spans="1:9" x14ac:dyDescent="0.15">
      <c r="B29" s="12"/>
      <c r="C29" s="46"/>
      <c r="D29" s="12"/>
      <c r="E29" s="12"/>
      <c r="F29" s="12"/>
      <c r="G29" s="12"/>
      <c r="H29" s="12"/>
      <c r="I29" s="12"/>
    </row>
    <row r="30" spans="1:9" x14ac:dyDescent="0.15">
      <c r="B30" s="12"/>
      <c r="C30" s="46"/>
      <c r="D30" s="12"/>
      <c r="E30" s="12"/>
      <c r="F30" s="12"/>
      <c r="G30" s="12"/>
      <c r="H30" s="12"/>
      <c r="I30" s="12"/>
    </row>
    <row r="31" spans="1:9" x14ac:dyDescent="0.15">
      <c r="B31" s="12"/>
      <c r="C31" s="46"/>
      <c r="D31" s="12"/>
      <c r="E31" s="12"/>
      <c r="F31" s="12"/>
      <c r="G31" s="12"/>
      <c r="H31" s="12"/>
      <c r="I31" s="12"/>
    </row>
    <row r="32" spans="1:9" x14ac:dyDescent="0.15">
      <c r="B32" s="12"/>
      <c r="C32" s="46"/>
      <c r="D32" s="12"/>
      <c r="E32" s="12"/>
      <c r="F32" s="12"/>
      <c r="G32" s="12"/>
      <c r="H32" s="12"/>
      <c r="I32" s="12"/>
    </row>
    <row r="35" spans="1:9" x14ac:dyDescent="0.15">
      <c r="A35" s="48" t="s">
        <v>98</v>
      </c>
      <c r="B35" s="49" t="s">
        <v>23</v>
      </c>
    </row>
    <row r="36" spans="1:9" ht="60" x14ac:dyDescent="0.15">
      <c r="B36" s="45" t="s">
        <v>99</v>
      </c>
      <c r="C36" s="14" t="s">
        <v>78</v>
      </c>
      <c r="D36" s="14" t="s">
        <v>79</v>
      </c>
      <c r="E36" s="14" t="s">
        <v>80</v>
      </c>
      <c r="F36" s="14" t="s">
        <v>81</v>
      </c>
      <c r="G36" s="14" t="s">
        <v>59</v>
      </c>
      <c r="H36" s="14" t="s">
        <v>82</v>
      </c>
      <c r="I36" s="29" t="s">
        <v>83</v>
      </c>
    </row>
    <row r="37" spans="1:9" x14ac:dyDescent="0.15">
      <c r="B37" s="12" t="s">
        <v>50</v>
      </c>
      <c r="C37" s="46">
        <f>'8.3 ค่าน้ำหนักสาขาการท่องเที่ยว'!C38</f>
        <v>20</v>
      </c>
      <c r="D37" s="46">
        <f>'8.3 ค่าน้ำหนักสาขาการท่องเที่ยว'!D38</f>
        <v>13.333333333333334</v>
      </c>
      <c r="E37" s="46">
        <f>'8.3 ค่าน้ำหนักสาขาการท่องเที่ยว'!E38</f>
        <v>10</v>
      </c>
      <c r="F37" s="46">
        <f>'8.3 ค่าน้ำหนักสาขาการท่องเที่ยว'!F38</f>
        <v>15</v>
      </c>
      <c r="G37" s="46">
        <f>'8.3 ค่าน้ำหนักสาขาการท่องเที่ยว'!G38</f>
        <v>12.333333333333334</v>
      </c>
      <c r="H37" s="46">
        <f>'8.3 ค่าน้ำหนักสาขาการท่องเที่ยว'!H38</f>
        <v>8.3333333333333339</v>
      </c>
      <c r="I37" s="46">
        <f>'8.3 ค่าน้ำหนักสาขาการท่องเที่ยว'!I38</f>
        <v>79</v>
      </c>
    </row>
    <row r="38" spans="1:9" x14ac:dyDescent="0.15">
      <c r="B38" s="12" t="s">
        <v>51</v>
      </c>
      <c r="C38" s="46">
        <f>'8.3 ค่าน้ำหนักสาขาการท่องเที่ยว'!C39</f>
        <v>23.333333333333332</v>
      </c>
      <c r="D38" s="46">
        <f>'8.3 ค่าน้ำหนักสาขาการท่องเที่ยว'!D39</f>
        <v>11.666666666666666</v>
      </c>
      <c r="E38" s="46">
        <f>'8.3 ค่าน้ำหนักสาขาการท่องเที่ยว'!E39</f>
        <v>10.666666666666666</v>
      </c>
      <c r="F38" s="46">
        <f>'8.3 ค่าน้ำหนักสาขาการท่องเที่ยว'!F39</f>
        <v>19.333333333333332</v>
      </c>
      <c r="G38" s="46">
        <f>'8.3 ค่าน้ำหนักสาขาการท่องเที่ยว'!G39</f>
        <v>11.666666666666666</v>
      </c>
      <c r="H38" s="46">
        <f>'8.3 ค่าน้ำหนักสาขาการท่องเที่ยว'!H39</f>
        <v>8.3333333333333339</v>
      </c>
      <c r="I38" s="46">
        <f>'8.3 ค่าน้ำหนักสาขาการท่องเที่ยว'!I39</f>
        <v>85</v>
      </c>
    </row>
    <row r="39" spans="1:9" x14ac:dyDescent="0.15">
      <c r="B39" s="12" t="s">
        <v>52</v>
      </c>
      <c r="C39" s="46">
        <f>'8.3 ค่าน้ำหนักสาขาการท่องเที่ยว'!C40</f>
        <v>23.333333333333332</v>
      </c>
      <c r="D39" s="46">
        <f>'8.3 ค่าน้ำหนักสาขาการท่องเที่ยว'!D40</f>
        <v>15</v>
      </c>
      <c r="E39" s="46">
        <f>'8.3 ค่าน้ำหนักสาขาการท่องเที่ยว'!E40</f>
        <v>12.333333333333334</v>
      </c>
      <c r="F39" s="46">
        <f>'8.3 ค่าน้ำหนักสาขาการท่องเที่ยว'!F40</f>
        <v>19.333333333333332</v>
      </c>
      <c r="G39" s="46">
        <f>'8.3 ค่าน้ำหนักสาขาการท่องเที่ยว'!G40</f>
        <v>11.666666666666666</v>
      </c>
      <c r="H39" s="46">
        <f>'8.3 ค่าน้ำหนักสาขาการท่องเที่ยว'!H40</f>
        <v>3.3333333333333335</v>
      </c>
      <c r="I39" s="46">
        <f>'8.3 ค่าน้ำหนักสาขาการท่องเที่ยว'!I40</f>
        <v>85</v>
      </c>
    </row>
    <row r="40" spans="1:9" x14ac:dyDescent="0.15">
      <c r="B40" s="12" t="s">
        <v>53</v>
      </c>
      <c r="C40" s="46">
        <f>'8.3 ค่าน้ำหนักสาขาการท่องเที่ยว'!C41</f>
        <v>11.666666666666666</v>
      </c>
      <c r="D40" s="46">
        <f>'8.3 ค่าน้ำหนักสาขาการท่องเที่ยว'!D41</f>
        <v>8.3333333333333339</v>
      </c>
      <c r="E40" s="46">
        <f>'8.3 ค่าน้ำหนักสาขาการท่องเที่ยว'!E41</f>
        <v>6.666666666666667</v>
      </c>
      <c r="F40" s="46">
        <f>'8.3 ค่าน้ำหนักสาขาการท่องเที่ยว'!F41</f>
        <v>8.3333333333333339</v>
      </c>
      <c r="G40" s="46">
        <f>'8.3 ค่าน้ำหนักสาขาการท่องเที่ยว'!G41</f>
        <v>6.666666666666667</v>
      </c>
      <c r="H40" s="46">
        <f>'8.3 ค่าน้ำหนักสาขาการท่องเที่ยว'!H41</f>
        <v>0.33333333333333331</v>
      </c>
      <c r="I40" s="46">
        <f>'8.3 ค่าน้ำหนักสาขาการท่องเที่ยว'!I41</f>
        <v>42</v>
      </c>
    </row>
    <row r="41" spans="1:9" x14ac:dyDescent="0.15">
      <c r="B41" s="12" t="s">
        <v>54</v>
      </c>
      <c r="C41" s="46">
        <f>'8.3 ค่าน้ำหนักสาขาการท่องเที่ยว'!C42</f>
        <v>18.333333333333332</v>
      </c>
      <c r="D41" s="46">
        <f>'8.3 ค่าน้ำหนักสาขาการท่องเที่ยว'!D42</f>
        <v>13.333333333333334</v>
      </c>
      <c r="E41" s="46">
        <f>'8.3 ค่าน้ำหนักสาขาการท่องเที่ยว'!E42</f>
        <v>10</v>
      </c>
      <c r="F41" s="46">
        <f>'8.3 ค่าน้ำหนักสาขาการท่องเที่ยว'!F42</f>
        <v>16.666666666666668</v>
      </c>
      <c r="G41" s="46">
        <f>'8.3 ค่าน้ำหนักสาขาการท่องเที่ยว'!G42</f>
        <v>11.666666666666666</v>
      </c>
      <c r="H41" s="46">
        <f>'8.3 ค่าน้ำหนักสาขาการท่องเที่ยว'!H42</f>
        <v>5.666666666666667</v>
      </c>
      <c r="I41" s="46">
        <f>'8.3 ค่าน้ำหนักสาขาการท่องเที่ยว'!I42</f>
        <v>75.666666666666671</v>
      </c>
    </row>
    <row r="42" spans="1:9" x14ac:dyDescent="0.15">
      <c r="B42" s="28" t="s">
        <v>55</v>
      </c>
      <c r="C42" s="78">
        <v>25</v>
      </c>
      <c r="D42" s="78">
        <v>15</v>
      </c>
      <c r="E42" s="78">
        <v>15</v>
      </c>
      <c r="F42" s="78">
        <v>20</v>
      </c>
      <c r="G42" s="78">
        <v>15</v>
      </c>
      <c r="H42" s="78">
        <v>0</v>
      </c>
      <c r="I42" s="78">
        <f t="shared" ref="I42:I43" si="0">SUM(C42:H42)</f>
        <v>90</v>
      </c>
    </row>
    <row r="43" spans="1:9" x14ac:dyDescent="0.15">
      <c r="B43" s="28" t="s">
        <v>56</v>
      </c>
      <c r="C43" s="78">
        <v>10</v>
      </c>
      <c r="D43" s="78">
        <v>15</v>
      </c>
      <c r="E43" s="78">
        <v>15</v>
      </c>
      <c r="F43" s="78">
        <v>20</v>
      </c>
      <c r="G43" s="78">
        <v>15</v>
      </c>
      <c r="H43" s="78">
        <v>0</v>
      </c>
      <c r="I43" s="78">
        <f t="shared" si="0"/>
        <v>75</v>
      </c>
    </row>
    <row r="44" spans="1:9" x14ac:dyDescent="0.15">
      <c r="B44" s="12"/>
      <c r="C44" s="46"/>
      <c r="D44" s="12"/>
      <c r="E44" s="12"/>
      <c r="F44" s="12"/>
      <c r="G44" s="12"/>
      <c r="H44" s="12"/>
      <c r="I44" s="50"/>
    </row>
    <row r="45" spans="1:9" x14ac:dyDescent="0.15">
      <c r="B45" s="12"/>
      <c r="C45" s="46"/>
      <c r="D45" s="12"/>
      <c r="E45" s="12"/>
      <c r="F45" s="12"/>
      <c r="G45" s="12"/>
      <c r="H45" s="12"/>
      <c r="I45" s="12"/>
    </row>
    <row r="46" spans="1:9" x14ac:dyDescent="0.15">
      <c r="B46" s="12"/>
      <c r="C46" s="46"/>
      <c r="D46" s="12"/>
      <c r="E46" s="12"/>
      <c r="F46" s="12"/>
      <c r="G46" s="12"/>
      <c r="H46" s="12"/>
      <c r="I46" s="12"/>
    </row>
    <row r="47" spans="1:9" x14ac:dyDescent="0.15">
      <c r="B47" s="12"/>
      <c r="C47" s="46"/>
      <c r="D47" s="12"/>
      <c r="E47" s="12"/>
      <c r="F47" s="12"/>
      <c r="G47" s="12"/>
      <c r="H47" s="12"/>
      <c r="I47" s="12"/>
    </row>
    <row r="48" spans="1:9" x14ac:dyDescent="0.15">
      <c r="B48" s="12"/>
      <c r="C48" s="46"/>
      <c r="D48" s="12"/>
      <c r="E48" s="12"/>
      <c r="F48" s="12"/>
      <c r="G48" s="12"/>
      <c r="H48" s="12"/>
      <c r="I48" s="12"/>
    </row>
    <row r="51" spans="1:9" x14ac:dyDescent="0.15">
      <c r="A51" s="48" t="s">
        <v>98</v>
      </c>
      <c r="B51" s="49" t="s">
        <v>24</v>
      </c>
    </row>
    <row r="52" spans="1:9" ht="60" x14ac:dyDescent="0.15">
      <c r="B52" s="45" t="s">
        <v>99</v>
      </c>
      <c r="C52" s="14" t="s">
        <v>78</v>
      </c>
      <c r="D52" s="14" t="s">
        <v>79</v>
      </c>
      <c r="E52" s="14" t="s">
        <v>80</v>
      </c>
      <c r="F52" s="14" t="s">
        <v>81</v>
      </c>
      <c r="G52" s="14" t="s">
        <v>59</v>
      </c>
      <c r="H52" s="14" t="s">
        <v>82</v>
      </c>
      <c r="I52" s="29" t="s">
        <v>83</v>
      </c>
    </row>
    <row r="53" spans="1:9" x14ac:dyDescent="0.15">
      <c r="B53" s="12" t="s">
        <v>50</v>
      </c>
      <c r="C53" s="46">
        <f>'8.4 ค่าน้ำหนักสาขาสาธารณสุข'!C37</f>
        <v>20.5</v>
      </c>
      <c r="D53" s="46">
        <f>'8.4 ค่าน้ำหนักสาขาสาธารณสุข'!D37</f>
        <v>15</v>
      </c>
      <c r="E53" s="46">
        <f>'8.4 ค่าน้ำหนักสาขาสาธารณสุข'!E37</f>
        <v>15</v>
      </c>
      <c r="F53" s="46">
        <f>'8.4 ค่าน้ำหนักสาขาสาธารณสุข'!F37</f>
        <v>19</v>
      </c>
      <c r="G53" s="46">
        <f>'8.4 ค่าน้ำหนักสาขาสาธารณสุข'!G37</f>
        <v>15</v>
      </c>
      <c r="H53" s="46">
        <f>'8.4 ค่าน้ำหนักสาขาสาธารณสุข'!H37</f>
        <v>10</v>
      </c>
      <c r="I53" s="46">
        <f>'8.4 ค่าน้ำหนักสาขาสาธารณสุข'!I37</f>
        <v>94.5</v>
      </c>
    </row>
    <row r="54" spans="1:9" x14ac:dyDescent="0.15">
      <c r="B54" s="12" t="s">
        <v>51</v>
      </c>
      <c r="C54" s="46">
        <f>'8.4 ค่าน้ำหนักสาขาสาธารณสุข'!C38</f>
        <v>18.5</v>
      </c>
      <c r="D54" s="46">
        <f>'8.4 ค่าน้ำหนักสาขาสาธารณสุข'!D38</f>
        <v>13.5</v>
      </c>
      <c r="E54" s="46">
        <f>'8.4 ค่าน้ำหนักสาขาสาธารณสุข'!E38</f>
        <v>14</v>
      </c>
      <c r="F54" s="46">
        <f>'8.4 ค่าน้ำหนักสาขาสาธารณสุข'!F38</f>
        <v>19.5</v>
      </c>
      <c r="G54" s="46">
        <f>'8.4 ค่าน้ำหนักสาขาสาธารณสุข'!G38</f>
        <v>15</v>
      </c>
      <c r="H54" s="46">
        <f>'8.4 ค่าน้ำหนักสาขาสาธารณสุข'!H38</f>
        <v>9</v>
      </c>
      <c r="I54" s="46">
        <f>'8.4 ค่าน้ำหนักสาขาสาธารณสุข'!I38</f>
        <v>89.5</v>
      </c>
    </row>
    <row r="55" spans="1:9" x14ac:dyDescent="0.15">
      <c r="B55" s="12" t="s">
        <v>52</v>
      </c>
      <c r="C55" s="46">
        <f>'8.4 ค่าน้ำหนักสาขาสาธารณสุข'!C39</f>
        <v>18.5</v>
      </c>
      <c r="D55" s="46">
        <f>'8.4 ค่าน้ำหนักสาขาสาธารณสุข'!D39</f>
        <v>12.5</v>
      </c>
      <c r="E55" s="46">
        <f>'8.4 ค่าน้ำหนักสาขาสาธารณสุข'!E39</f>
        <v>13.5</v>
      </c>
      <c r="F55" s="46">
        <f>'8.4 ค่าน้ำหนักสาขาสาธารณสุข'!F39</f>
        <v>19.5</v>
      </c>
      <c r="G55" s="46">
        <f>'8.4 ค่าน้ำหนักสาขาสาธารณสุข'!G39</f>
        <v>15</v>
      </c>
      <c r="H55" s="46">
        <f>'8.4 ค่าน้ำหนักสาขาสาธารณสุข'!H39</f>
        <v>10</v>
      </c>
      <c r="I55" s="46">
        <f>'8.4 ค่าน้ำหนักสาขาสาธารณสุข'!I39</f>
        <v>89</v>
      </c>
    </row>
    <row r="56" spans="1:9" x14ac:dyDescent="0.15">
      <c r="B56" s="28" t="s">
        <v>53</v>
      </c>
      <c r="C56" s="78">
        <v>20</v>
      </c>
      <c r="D56" s="78">
        <v>15</v>
      </c>
      <c r="E56" s="78">
        <v>14</v>
      </c>
      <c r="F56" s="78">
        <v>19</v>
      </c>
      <c r="G56" s="78">
        <v>15</v>
      </c>
      <c r="H56" s="78">
        <v>8</v>
      </c>
      <c r="I56" s="78">
        <f>SUM(C56:H56)</f>
        <v>91</v>
      </c>
    </row>
    <row r="57" spans="1:9" x14ac:dyDescent="0.15">
      <c r="B57" s="12"/>
      <c r="C57" s="46"/>
      <c r="D57" s="46"/>
      <c r="E57" s="46"/>
      <c r="F57" s="46"/>
      <c r="G57" s="46"/>
      <c r="H57" s="46"/>
      <c r="I57" s="46"/>
    </row>
    <row r="58" spans="1:9" x14ac:dyDescent="0.15">
      <c r="B58" s="12"/>
      <c r="C58" s="46"/>
      <c r="D58" s="46"/>
      <c r="E58" s="46"/>
      <c r="F58" s="46"/>
      <c r="G58" s="46"/>
      <c r="H58" s="46"/>
      <c r="I58" s="46"/>
    </row>
    <row r="59" spans="1:9" x14ac:dyDescent="0.15">
      <c r="B59" s="12"/>
      <c r="C59" s="46"/>
      <c r="D59" s="46"/>
      <c r="E59" s="46"/>
      <c r="F59" s="46"/>
      <c r="G59" s="46"/>
      <c r="H59" s="46"/>
      <c r="I59" s="46"/>
    </row>
    <row r="60" spans="1:9" x14ac:dyDescent="0.15">
      <c r="B60" s="12"/>
      <c r="C60" s="46"/>
      <c r="D60" s="46"/>
      <c r="E60" s="46"/>
      <c r="F60" s="46"/>
      <c r="G60" s="46"/>
      <c r="H60" s="46"/>
      <c r="I60" s="46"/>
    </row>
    <row r="61" spans="1:9" x14ac:dyDescent="0.15">
      <c r="B61" s="12"/>
      <c r="C61" s="46"/>
      <c r="D61" s="46"/>
      <c r="E61" s="46"/>
      <c r="F61" s="46"/>
      <c r="G61" s="46"/>
      <c r="H61" s="46"/>
      <c r="I61" s="46"/>
    </row>
    <row r="62" spans="1:9" x14ac:dyDescent="0.15">
      <c r="B62" s="12"/>
      <c r="C62" s="46"/>
      <c r="D62" s="46"/>
      <c r="E62" s="46"/>
      <c r="F62" s="46"/>
      <c r="G62" s="46"/>
      <c r="H62" s="46"/>
      <c r="I62" s="46"/>
    </row>
    <row r="63" spans="1:9" x14ac:dyDescent="0.15">
      <c r="B63" s="12"/>
      <c r="C63" s="46"/>
      <c r="D63" s="46"/>
      <c r="E63" s="46"/>
      <c r="F63" s="46"/>
      <c r="G63" s="46"/>
      <c r="H63" s="46"/>
      <c r="I63" s="46"/>
    </row>
    <row r="64" spans="1:9" x14ac:dyDescent="0.15">
      <c r="B64" s="12"/>
      <c r="C64" s="46"/>
      <c r="D64" s="46"/>
      <c r="E64" s="46"/>
      <c r="F64" s="46"/>
      <c r="G64" s="46"/>
      <c r="H64" s="46"/>
      <c r="I64" s="46"/>
    </row>
    <row r="67" spans="1:9" x14ac:dyDescent="0.15">
      <c r="A67" s="48" t="s">
        <v>98</v>
      </c>
      <c r="B67" s="49" t="s">
        <v>25</v>
      </c>
    </row>
    <row r="68" spans="1:9" ht="60" x14ac:dyDescent="0.15">
      <c r="B68" s="45" t="s">
        <v>99</v>
      </c>
      <c r="C68" s="14" t="s">
        <v>78</v>
      </c>
      <c r="D68" s="14" t="s">
        <v>79</v>
      </c>
      <c r="E68" s="14" t="s">
        <v>80</v>
      </c>
      <c r="F68" s="14" t="s">
        <v>81</v>
      </c>
      <c r="G68" s="14" t="s">
        <v>59</v>
      </c>
      <c r="H68" s="14" t="s">
        <v>82</v>
      </c>
      <c r="I68" s="29" t="s">
        <v>83</v>
      </c>
    </row>
    <row r="69" spans="1:9" x14ac:dyDescent="0.15">
      <c r="B69" s="12" t="s">
        <v>50</v>
      </c>
      <c r="C69" s="46">
        <f>'8.5 ค่าน้ำหนักสาขาทรัพยากร'!C43</f>
        <v>20.75</v>
      </c>
      <c r="D69" s="46">
        <f>'8.5 ค่าน้ำหนักสาขาทรัพยากร'!D43</f>
        <v>13.5</v>
      </c>
      <c r="E69" s="46">
        <f>'8.5 ค่าน้ำหนักสาขาทรัพยากร'!E43</f>
        <v>14.75</v>
      </c>
      <c r="F69" s="46">
        <f>'8.5 ค่าน้ำหนักสาขาทรัพยากร'!F43</f>
        <v>19.5</v>
      </c>
      <c r="G69" s="46">
        <f>'8.5 ค่าน้ำหนักสาขาทรัพยากร'!G43</f>
        <v>10.25</v>
      </c>
      <c r="H69" s="46">
        <f>'8.5 ค่าน้ำหนักสาขาทรัพยากร'!H43</f>
        <v>6.75</v>
      </c>
      <c r="I69" s="46">
        <f>'8.5 ค่าน้ำหนักสาขาทรัพยากร'!I43</f>
        <v>85.5</v>
      </c>
    </row>
    <row r="70" spans="1:9" x14ac:dyDescent="0.15">
      <c r="B70" s="12" t="s">
        <v>51</v>
      </c>
      <c r="C70" s="46">
        <f>'8.5 ค่าน้ำหนักสาขาทรัพยากร'!C44</f>
        <v>23.25</v>
      </c>
      <c r="D70" s="46">
        <f>'8.5 ค่าน้ำหนักสาขาทรัพยากร'!D44</f>
        <v>15</v>
      </c>
      <c r="E70" s="46">
        <f>'8.5 ค่าน้ำหนักสาขาทรัพยากร'!E44</f>
        <v>15</v>
      </c>
      <c r="F70" s="46">
        <f>'8.5 ค่าน้ำหนักสาขาทรัพยากร'!F44</f>
        <v>18.5</v>
      </c>
      <c r="G70" s="46">
        <f>'8.5 ค่าน้ำหนักสาขาทรัพยากร'!G44</f>
        <v>13</v>
      </c>
      <c r="H70" s="46">
        <f>'8.5 ค่าน้ำหนักสาขาทรัพยากร'!H44</f>
        <v>9.75</v>
      </c>
      <c r="I70" s="46">
        <f>'8.5 ค่าน้ำหนักสาขาทรัพยากร'!I44</f>
        <v>94.5</v>
      </c>
    </row>
    <row r="71" spans="1:9" x14ac:dyDescent="0.15">
      <c r="B71" s="12" t="s">
        <v>52</v>
      </c>
      <c r="C71" s="46">
        <f>'8.5 ค่าน้ำหนักสาขาทรัพยากร'!C45</f>
        <v>25</v>
      </c>
      <c r="D71" s="46">
        <f>'8.5 ค่าน้ำหนักสาขาทรัพยากร'!D45</f>
        <v>15</v>
      </c>
      <c r="E71" s="46">
        <f>'8.5 ค่าน้ำหนักสาขาทรัพยากร'!E45</f>
        <v>14.75</v>
      </c>
      <c r="F71" s="46">
        <f>'8.5 ค่าน้ำหนักสาขาทรัพยากร'!F45</f>
        <v>16.5</v>
      </c>
      <c r="G71" s="46">
        <f>'8.5 ค่าน้ำหนักสาขาทรัพยากร'!G45</f>
        <v>12.75</v>
      </c>
      <c r="H71" s="46">
        <f>'8.5 ค่าน้ำหนักสาขาทรัพยากร'!H45</f>
        <v>9.25</v>
      </c>
      <c r="I71" s="46">
        <f>'8.5 ค่าน้ำหนักสาขาทรัพยากร'!I45</f>
        <v>93.25</v>
      </c>
    </row>
    <row r="72" spans="1:9" x14ac:dyDescent="0.15">
      <c r="B72" s="12" t="s">
        <v>53</v>
      </c>
      <c r="C72" s="46">
        <f>'8.5 ค่าน้ำหนักสาขาทรัพยากร'!C46</f>
        <v>19</v>
      </c>
      <c r="D72" s="46">
        <f>'8.5 ค่าน้ำหนักสาขาทรัพยากร'!D46</f>
        <v>11.75</v>
      </c>
      <c r="E72" s="46">
        <f>'8.5 ค่าน้ำหนักสาขาทรัพยากร'!E46</f>
        <v>12.25</v>
      </c>
      <c r="F72" s="46">
        <f>'8.5 ค่าน้ำหนักสาขาทรัพยากร'!F46</f>
        <v>15.5</v>
      </c>
      <c r="G72" s="46">
        <f>'8.5 ค่าน้ำหนักสาขาทรัพยากร'!G46</f>
        <v>11.75</v>
      </c>
      <c r="H72" s="46">
        <f>'8.5 ค่าน้ำหนักสาขาทรัพยากร'!H46</f>
        <v>8.25</v>
      </c>
      <c r="I72" s="46">
        <f>'8.5 ค่าน้ำหนักสาขาทรัพยากร'!I46</f>
        <v>78.5</v>
      </c>
    </row>
    <row r="73" spans="1:9" x14ac:dyDescent="0.15">
      <c r="B73" s="12" t="s">
        <v>54</v>
      </c>
      <c r="C73" s="46">
        <f>'8.5 ค่าน้ำหนักสาขาทรัพยากร'!C47</f>
        <v>20.75</v>
      </c>
      <c r="D73" s="46">
        <f>'8.5 ค่าน้ำหนักสาขาทรัพยากร'!D47</f>
        <v>13.75</v>
      </c>
      <c r="E73" s="46">
        <f>'8.5 ค่าน้ำหนักสาขาทรัพยากร'!E47</f>
        <v>14</v>
      </c>
      <c r="F73" s="46">
        <f>'8.5 ค่าน้ำหนักสาขาทรัพยากร'!F47</f>
        <v>15.75</v>
      </c>
      <c r="G73" s="46">
        <f>'8.5 ค่าน้ำหนักสาขาทรัพยากร'!G47</f>
        <v>13</v>
      </c>
      <c r="H73" s="46">
        <f>'8.5 ค่าน้ำหนักสาขาทรัพยากร'!H47</f>
        <v>7</v>
      </c>
      <c r="I73" s="46">
        <f>'8.5 ค่าน้ำหนักสาขาทรัพยากร'!I47</f>
        <v>84.25</v>
      </c>
    </row>
    <row r="74" spans="1:9" x14ac:dyDescent="0.15">
      <c r="B74" s="12" t="s">
        <v>55</v>
      </c>
      <c r="C74" s="46">
        <f>'8.5 ค่าน้ำหนักสาขาทรัพยากร'!C48</f>
        <v>19.5</v>
      </c>
      <c r="D74" s="46">
        <f>'8.5 ค่าน้ำหนักสาขาทรัพยากร'!D48</f>
        <v>12.75</v>
      </c>
      <c r="E74" s="46">
        <f>'8.5 ค่าน้ำหนักสาขาทรัพยากร'!E48</f>
        <v>13.75</v>
      </c>
      <c r="F74" s="46">
        <f>'8.5 ค่าน้ำหนักสาขาทรัพยากร'!F48</f>
        <v>14.75</v>
      </c>
      <c r="G74" s="46">
        <f>'8.5 ค่าน้ำหนักสาขาทรัพยากร'!G48</f>
        <v>11.75</v>
      </c>
      <c r="H74" s="46">
        <f>'8.5 ค่าน้ำหนักสาขาทรัพยากร'!H48</f>
        <v>6</v>
      </c>
      <c r="I74" s="46">
        <f>'8.5 ค่าน้ำหนักสาขาทรัพยากร'!I48</f>
        <v>78.5</v>
      </c>
    </row>
    <row r="75" spans="1:9" x14ac:dyDescent="0.15">
      <c r="B75" s="28" t="s">
        <v>56</v>
      </c>
      <c r="C75" s="78">
        <v>24</v>
      </c>
      <c r="D75" s="78">
        <v>15</v>
      </c>
      <c r="E75" s="78">
        <v>15</v>
      </c>
      <c r="F75" s="78">
        <v>19</v>
      </c>
      <c r="G75" s="78">
        <v>14</v>
      </c>
      <c r="H75" s="78">
        <v>9</v>
      </c>
      <c r="I75" s="78">
        <f t="shared" ref="I75" si="1">SUM(C75:H75)</f>
        <v>96</v>
      </c>
    </row>
    <row r="76" spans="1:9" x14ac:dyDescent="0.15">
      <c r="B76" s="12"/>
      <c r="C76" s="46"/>
      <c r="D76" s="46"/>
      <c r="E76" s="46"/>
      <c r="F76" s="46"/>
      <c r="G76" s="46"/>
      <c r="H76" s="46"/>
      <c r="I76" s="46"/>
    </row>
    <row r="77" spans="1:9" x14ac:dyDescent="0.15">
      <c r="B77" s="12"/>
      <c r="C77" s="46"/>
      <c r="D77" s="46"/>
      <c r="E77" s="46"/>
      <c r="F77" s="46"/>
      <c r="G77" s="46"/>
      <c r="H77" s="46"/>
      <c r="I77" s="46"/>
    </row>
    <row r="78" spans="1:9" x14ac:dyDescent="0.15">
      <c r="B78" s="12"/>
      <c r="C78" s="46"/>
      <c r="D78" s="46"/>
      <c r="E78" s="46"/>
      <c r="F78" s="46"/>
      <c r="G78" s="46"/>
      <c r="H78" s="46"/>
      <c r="I78" s="46"/>
    </row>
    <row r="79" spans="1:9" x14ac:dyDescent="0.15">
      <c r="B79" s="12"/>
      <c r="C79" s="46"/>
      <c r="D79" s="46"/>
      <c r="E79" s="46"/>
      <c r="F79" s="46"/>
      <c r="G79" s="46"/>
      <c r="H79" s="46"/>
      <c r="I79" s="46"/>
    </row>
    <row r="80" spans="1:9" x14ac:dyDescent="0.15">
      <c r="B80" s="12"/>
      <c r="C80" s="46"/>
      <c r="D80" s="46"/>
      <c r="E80" s="46"/>
      <c r="F80" s="46"/>
      <c r="G80" s="46"/>
      <c r="H80" s="46"/>
      <c r="I80" s="46"/>
    </row>
    <row r="83" spans="1:9" x14ac:dyDescent="0.15">
      <c r="A83" s="48" t="s">
        <v>98</v>
      </c>
      <c r="B83" s="40" t="s">
        <v>26</v>
      </c>
    </row>
    <row r="84" spans="1:9" ht="60" x14ac:dyDescent="0.15">
      <c r="B84" s="45" t="s">
        <v>99</v>
      </c>
      <c r="C84" s="14" t="s">
        <v>78</v>
      </c>
      <c r="D84" s="14" t="s">
        <v>79</v>
      </c>
      <c r="E84" s="14" t="s">
        <v>80</v>
      </c>
      <c r="F84" s="14" t="s">
        <v>81</v>
      </c>
      <c r="G84" s="14" t="s">
        <v>59</v>
      </c>
      <c r="H84" s="14" t="s">
        <v>82</v>
      </c>
      <c r="I84" s="29" t="s">
        <v>83</v>
      </c>
    </row>
    <row r="85" spans="1:9" x14ac:dyDescent="0.15">
      <c r="B85" s="12" t="s">
        <v>50</v>
      </c>
      <c r="C85" s="46">
        <f>'8.6 ค่าน้ำหนักสาขาตั้งถิ่นฐาน'!C51</f>
        <v>10.6</v>
      </c>
      <c r="D85" s="46">
        <f>'8.6 ค่าน้ำหนักสาขาตั้งถิ่นฐาน'!D51</f>
        <v>11</v>
      </c>
      <c r="E85" s="46">
        <f>'8.6 ค่าน้ำหนักสาขาตั้งถิ่นฐาน'!E51</f>
        <v>11</v>
      </c>
      <c r="F85" s="46">
        <f>'8.6 ค่าน้ำหนักสาขาตั้งถิ่นฐาน'!F51</f>
        <v>14</v>
      </c>
      <c r="G85" s="46">
        <f>'8.6 ค่าน้ำหนักสาขาตั้งถิ่นฐาน'!G51</f>
        <v>9.4</v>
      </c>
      <c r="H85" s="46">
        <f>'8.6 ค่าน้ำหนักสาขาตั้งถิ่นฐาน'!H51</f>
        <v>6</v>
      </c>
      <c r="I85" s="46">
        <f>'8.6 ค่าน้ำหนักสาขาตั้งถิ่นฐาน'!I51</f>
        <v>62</v>
      </c>
    </row>
    <row r="86" spans="1:9" x14ac:dyDescent="0.15">
      <c r="B86" s="12" t="s">
        <v>51</v>
      </c>
      <c r="C86" s="46">
        <f>'8.6 ค่าน้ำหนักสาขาตั้งถิ่นฐาน'!C52</f>
        <v>18.600000000000001</v>
      </c>
      <c r="D86" s="46">
        <f>'8.6 ค่าน้ำหนักสาขาตั้งถิ่นฐาน'!D52</f>
        <v>12</v>
      </c>
      <c r="E86" s="46">
        <f>'8.6 ค่าน้ำหนักสาขาตั้งถิ่นฐาน'!E52</f>
        <v>13</v>
      </c>
      <c r="F86" s="46">
        <f>'8.6 ค่าน้ำหนักสาขาตั้งถิ่นฐาน'!F52</f>
        <v>16.600000000000001</v>
      </c>
      <c r="G86" s="46">
        <f>'8.6 ค่าน้ำหนักสาขาตั้งถิ่นฐาน'!G52</f>
        <v>11.4</v>
      </c>
      <c r="H86" s="46">
        <f>'8.6 ค่าน้ำหนักสาขาตั้งถิ่นฐาน'!H52</f>
        <v>8.1999999999999993</v>
      </c>
      <c r="I86" s="46">
        <f>'8.6 ค่าน้ำหนักสาขาตั้งถิ่นฐาน'!I52</f>
        <v>79.800000000000011</v>
      </c>
    </row>
    <row r="87" spans="1:9" x14ac:dyDescent="0.15">
      <c r="B87" s="12" t="s">
        <v>52</v>
      </c>
      <c r="C87" s="46">
        <f>'8.6 ค่าน้ำหนักสาขาตั้งถิ่นฐาน'!C53</f>
        <v>19.600000000000001</v>
      </c>
      <c r="D87" s="46">
        <f>'8.6 ค่าน้ำหนักสาขาตั้งถิ่นฐาน'!D53</f>
        <v>12.6</v>
      </c>
      <c r="E87" s="46">
        <f>'8.6 ค่าน้ำหนักสาขาตั้งถิ่นฐาน'!E53</f>
        <v>13</v>
      </c>
      <c r="F87" s="46">
        <f>'8.6 ค่าน้ำหนักสาขาตั้งถิ่นฐาน'!F53</f>
        <v>16.2</v>
      </c>
      <c r="G87" s="46">
        <f>'8.6 ค่าน้ำหนักสาขาตั้งถิ่นฐาน'!G53</f>
        <v>12.4</v>
      </c>
      <c r="H87" s="46">
        <f>'8.6 ค่าน้ำหนักสาขาตั้งถิ่นฐาน'!H53</f>
        <v>8.1999999999999993</v>
      </c>
      <c r="I87" s="46">
        <f>'8.6 ค่าน้ำหนักสาขาตั้งถิ่นฐาน'!I53</f>
        <v>82.000000000000014</v>
      </c>
    </row>
    <row r="88" spans="1:9" x14ac:dyDescent="0.15">
      <c r="B88" s="12" t="s">
        <v>53</v>
      </c>
      <c r="C88" s="46">
        <f>'8.6 ค่าน้ำหนักสาขาตั้งถิ่นฐาน'!C54</f>
        <v>19</v>
      </c>
      <c r="D88" s="46">
        <f>'8.6 ค่าน้ำหนักสาขาตั้งถิ่นฐาน'!D54</f>
        <v>11.2</v>
      </c>
      <c r="E88" s="46">
        <f>'8.6 ค่าน้ำหนักสาขาตั้งถิ่นฐาน'!E54</f>
        <v>12</v>
      </c>
      <c r="F88" s="46">
        <f>'8.6 ค่าน้ำหนักสาขาตั้งถิ่นฐาน'!F54</f>
        <v>15.2</v>
      </c>
      <c r="G88" s="46">
        <f>'8.6 ค่าน้ำหนักสาขาตั้งถิ่นฐาน'!G54</f>
        <v>11.4</v>
      </c>
      <c r="H88" s="46">
        <f>'8.6 ค่าน้ำหนักสาขาตั้งถิ่นฐาน'!H54</f>
        <v>6.8</v>
      </c>
      <c r="I88" s="46">
        <f>'8.6 ค่าน้ำหนักสาขาตั้งถิ่นฐาน'!I54</f>
        <v>75.600000000000009</v>
      </c>
    </row>
    <row r="89" spans="1:9" x14ac:dyDescent="0.15">
      <c r="B89" s="12" t="s">
        <v>54</v>
      </c>
      <c r="C89" s="46">
        <f>'8.6 ค่าน้ำหนักสาขาตั้งถิ่นฐาน'!C55</f>
        <v>17</v>
      </c>
      <c r="D89" s="46">
        <f>'8.6 ค่าน้ำหนักสาขาตั้งถิ่นฐาน'!D55</f>
        <v>11.4</v>
      </c>
      <c r="E89" s="46">
        <f>'8.6 ค่าน้ำหนักสาขาตั้งถิ่นฐาน'!E55</f>
        <v>12</v>
      </c>
      <c r="F89" s="46">
        <f>'8.6 ค่าน้ำหนักสาขาตั้งถิ่นฐาน'!F55</f>
        <v>14.6</v>
      </c>
      <c r="G89" s="46">
        <f>'8.6 ค่าน้ำหนักสาขาตั้งถิ่นฐาน'!G55</f>
        <v>12.4</v>
      </c>
      <c r="H89" s="46">
        <f>'8.6 ค่าน้ำหนักสาขาตั้งถิ่นฐาน'!H55</f>
        <v>7</v>
      </c>
      <c r="I89" s="46">
        <f>'8.6 ค่าน้ำหนักสาขาตั้งถิ่นฐาน'!I55</f>
        <v>74.400000000000006</v>
      </c>
    </row>
    <row r="90" spans="1:9" x14ac:dyDescent="0.15">
      <c r="B90" s="12" t="s">
        <v>55</v>
      </c>
      <c r="C90" s="46">
        <f>'8.6 ค่าน้ำหนักสาขาตั้งถิ่นฐาน'!C56</f>
        <v>21</v>
      </c>
      <c r="D90" s="46">
        <f>'8.6 ค่าน้ำหนักสาขาตั้งถิ่นฐาน'!D56</f>
        <v>13.8</v>
      </c>
      <c r="E90" s="46">
        <f>'8.6 ค่าน้ำหนักสาขาตั้งถิ่นฐาน'!E56</f>
        <v>13.6</v>
      </c>
      <c r="F90" s="46">
        <f>'8.6 ค่าน้ำหนักสาขาตั้งถิ่นฐาน'!F56</f>
        <v>17.2</v>
      </c>
      <c r="G90" s="46">
        <f>'8.6 ค่าน้ำหนักสาขาตั้งถิ่นฐาน'!G56</f>
        <v>13.4</v>
      </c>
      <c r="H90" s="46">
        <f>'8.6 ค่าน้ำหนักสาขาตั้งถิ่นฐาน'!H56</f>
        <v>8</v>
      </c>
      <c r="I90" s="46">
        <f>'8.6 ค่าน้ำหนักสาขาตั้งถิ่นฐาน'!I56</f>
        <v>87</v>
      </c>
    </row>
    <row r="91" spans="1:9" x14ac:dyDescent="0.15">
      <c r="B91" s="12" t="s">
        <v>56</v>
      </c>
      <c r="C91" s="46">
        <f>'8.6 ค่าน้ำหนักสาขาตั้งถิ่นฐาน'!C57</f>
        <v>19.600000000000001</v>
      </c>
      <c r="D91" s="46">
        <f>'8.6 ค่าน้ำหนักสาขาตั้งถิ่นฐาน'!D57</f>
        <v>13</v>
      </c>
      <c r="E91" s="46">
        <f>'8.6 ค่าน้ำหนักสาขาตั้งถิ่นฐาน'!E57</f>
        <v>12.8</v>
      </c>
      <c r="F91" s="46">
        <f>'8.6 ค่าน้ำหนักสาขาตั้งถิ่นฐาน'!F57</f>
        <v>15.2</v>
      </c>
      <c r="G91" s="46">
        <f>'8.6 ค่าน้ำหนักสาขาตั้งถิ่นฐาน'!G57</f>
        <v>13</v>
      </c>
      <c r="H91" s="46">
        <f>'8.6 ค่าน้ำหนักสาขาตั้งถิ่นฐาน'!H57</f>
        <v>7</v>
      </c>
      <c r="I91" s="46">
        <f>'8.6 ค่าน้ำหนักสาขาตั้งถิ่นฐาน'!I57</f>
        <v>80.600000000000009</v>
      </c>
    </row>
    <row r="92" spans="1:9" x14ac:dyDescent="0.15">
      <c r="B92" s="12" t="s">
        <v>57</v>
      </c>
      <c r="C92" s="46">
        <f>'8.6 ค่าน้ำหนักสาขาตั้งถิ่นฐาน'!C58</f>
        <v>21</v>
      </c>
      <c r="D92" s="46">
        <f>'8.6 ค่าน้ำหนักสาขาตั้งถิ่นฐาน'!D58</f>
        <v>12.6</v>
      </c>
      <c r="E92" s="46">
        <f>'8.6 ค่าน้ำหนักสาขาตั้งถิ่นฐาน'!E58</f>
        <v>11.8</v>
      </c>
      <c r="F92" s="46">
        <f>'8.6 ค่าน้ำหนักสาขาตั้งถิ่นฐาน'!F58</f>
        <v>16.2</v>
      </c>
      <c r="G92" s="46">
        <f>'8.6 ค่าน้ำหนักสาขาตั้งถิ่นฐาน'!G58</f>
        <v>12.4</v>
      </c>
      <c r="H92" s="46">
        <f>'8.6 ค่าน้ำหนักสาขาตั้งถิ่นฐาน'!H58</f>
        <v>7</v>
      </c>
      <c r="I92" s="46">
        <f>'8.6 ค่าน้ำหนักสาขาตั้งถิ่นฐาน'!I58</f>
        <v>81.000000000000014</v>
      </c>
    </row>
    <row r="93" spans="1:9" x14ac:dyDescent="0.15">
      <c r="B93" s="12" t="s">
        <v>58</v>
      </c>
      <c r="C93" s="141">
        <v>20</v>
      </c>
      <c r="D93" s="141">
        <v>15</v>
      </c>
      <c r="E93" s="141">
        <v>15</v>
      </c>
      <c r="F93" s="141">
        <v>20</v>
      </c>
      <c r="G93" s="141">
        <v>15</v>
      </c>
      <c r="H93" s="141">
        <v>5</v>
      </c>
      <c r="I93" s="78">
        <f t="shared" ref="I93:I102" si="2">SUM(C93:H93)</f>
        <v>90</v>
      </c>
    </row>
    <row r="94" spans="1:9" x14ac:dyDescent="0.15">
      <c r="B94" s="12" t="s">
        <v>667</v>
      </c>
      <c r="C94" s="141">
        <v>25</v>
      </c>
      <c r="D94" s="141">
        <v>15</v>
      </c>
      <c r="E94" s="141">
        <v>15</v>
      </c>
      <c r="F94" s="141">
        <v>20</v>
      </c>
      <c r="G94" s="141">
        <v>15</v>
      </c>
      <c r="H94" s="141">
        <v>8</v>
      </c>
      <c r="I94" s="78">
        <f t="shared" si="2"/>
        <v>98</v>
      </c>
    </row>
    <row r="95" spans="1:9" x14ac:dyDescent="0.15">
      <c r="B95" s="12" t="s">
        <v>668</v>
      </c>
      <c r="C95" s="141">
        <v>20</v>
      </c>
      <c r="D95" s="141">
        <v>15</v>
      </c>
      <c r="E95" s="141">
        <v>15</v>
      </c>
      <c r="F95" s="141">
        <v>20</v>
      </c>
      <c r="G95" s="141">
        <v>15</v>
      </c>
      <c r="H95" s="141">
        <v>5</v>
      </c>
      <c r="I95" s="78">
        <f t="shared" si="2"/>
        <v>90</v>
      </c>
    </row>
    <row r="96" spans="1:9" x14ac:dyDescent="0.15">
      <c r="B96" s="12" t="s">
        <v>669</v>
      </c>
      <c r="C96" s="141">
        <v>25</v>
      </c>
      <c r="D96" s="141">
        <v>15</v>
      </c>
      <c r="E96" s="141">
        <v>15</v>
      </c>
      <c r="F96" s="141">
        <v>20</v>
      </c>
      <c r="G96" s="141">
        <v>15</v>
      </c>
      <c r="H96" s="141">
        <v>8</v>
      </c>
      <c r="I96" s="78">
        <f t="shared" si="2"/>
        <v>98</v>
      </c>
    </row>
    <row r="97" spans="2:9" x14ac:dyDescent="0.15">
      <c r="B97" s="12" t="s">
        <v>670</v>
      </c>
      <c r="C97" s="141">
        <v>25</v>
      </c>
      <c r="D97" s="141">
        <v>15</v>
      </c>
      <c r="E97" s="141">
        <v>15</v>
      </c>
      <c r="F97" s="141">
        <v>20</v>
      </c>
      <c r="G97" s="141">
        <v>15</v>
      </c>
      <c r="H97" s="141">
        <v>8</v>
      </c>
      <c r="I97" s="78">
        <f t="shared" si="2"/>
        <v>98</v>
      </c>
    </row>
    <row r="98" spans="2:9" x14ac:dyDescent="0.15">
      <c r="B98" s="12" t="s">
        <v>671</v>
      </c>
      <c r="C98" s="78">
        <v>20</v>
      </c>
      <c r="D98" s="78">
        <v>15</v>
      </c>
      <c r="E98" s="78">
        <v>15</v>
      </c>
      <c r="F98" s="78">
        <v>20</v>
      </c>
      <c r="G98" s="78">
        <v>10</v>
      </c>
      <c r="H98" s="78">
        <v>10</v>
      </c>
      <c r="I98" s="78">
        <f t="shared" si="2"/>
        <v>90</v>
      </c>
    </row>
    <row r="99" spans="2:9" x14ac:dyDescent="0.15">
      <c r="B99" s="12" t="s">
        <v>672</v>
      </c>
      <c r="C99" s="78">
        <v>20</v>
      </c>
      <c r="D99" s="78">
        <v>10</v>
      </c>
      <c r="E99" s="78">
        <v>10</v>
      </c>
      <c r="F99" s="78">
        <v>10</v>
      </c>
      <c r="G99" s="78">
        <v>10</v>
      </c>
      <c r="H99" s="78">
        <v>5</v>
      </c>
      <c r="I99" s="78">
        <f t="shared" si="2"/>
        <v>65</v>
      </c>
    </row>
    <row r="100" spans="2:9" x14ac:dyDescent="0.15">
      <c r="B100" s="12" t="s">
        <v>673</v>
      </c>
      <c r="C100" s="78">
        <v>20</v>
      </c>
      <c r="D100" s="78">
        <v>15</v>
      </c>
      <c r="E100" s="78">
        <v>15</v>
      </c>
      <c r="F100" s="78">
        <v>20</v>
      </c>
      <c r="G100" s="78">
        <v>10</v>
      </c>
      <c r="H100" s="78">
        <v>10</v>
      </c>
      <c r="I100" s="78">
        <f t="shared" si="2"/>
        <v>90</v>
      </c>
    </row>
    <row r="101" spans="2:9" x14ac:dyDescent="0.15">
      <c r="B101" s="12" t="s">
        <v>674</v>
      </c>
      <c r="C101" s="78">
        <v>15</v>
      </c>
      <c r="D101" s="78">
        <v>12</v>
      </c>
      <c r="E101" s="78">
        <v>14</v>
      </c>
      <c r="F101" s="78">
        <v>16</v>
      </c>
      <c r="G101" s="78">
        <v>14</v>
      </c>
      <c r="H101" s="78">
        <v>8</v>
      </c>
      <c r="I101" s="78">
        <f t="shared" si="2"/>
        <v>79</v>
      </c>
    </row>
    <row r="102" spans="2:9" x14ac:dyDescent="0.15">
      <c r="B102" s="12" t="s">
        <v>675</v>
      </c>
      <c r="C102" s="78">
        <v>20</v>
      </c>
      <c r="D102" s="78">
        <v>15</v>
      </c>
      <c r="E102" s="78">
        <v>15</v>
      </c>
      <c r="F102" s="78">
        <v>20</v>
      </c>
      <c r="G102" s="78">
        <v>10</v>
      </c>
      <c r="H102" s="78">
        <v>10</v>
      </c>
      <c r="I102" s="78">
        <f t="shared" si="2"/>
        <v>90</v>
      </c>
    </row>
  </sheetData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7E42-A156-435F-9958-4C1E4906FFD7}">
  <dimension ref="B3:J43"/>
  <sheetViews>
    <sheetView zoomScale="90" workbookViewId="0">
      <selection activeCell="C9" sqref="C9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5" t="s">
        <v>99</v>
      </c>
      <c r="C3" s="14" t="s">
        <v>78</v>
      </c>
      <c r="D3" s="14" t="s">
        <v>79</v>
      </c>
      <c r="E3" s="14" t="s">
        <v>80</v>
      </c>
      <c r="F3" s="14" t="s">
        <v>81</v>
      </c>
      <c r="G3" s="14" t="s">
        <v>59</v>
      </c>
      <c r="H3" s="14" t="s">
        <v>82</v>
      </c>
      <c r="I3" s="29" t="s">
        <v>83</v>
      </c>
      <c r="J3" s="14" t="s">
        <v>101</v>
      </c>
    </row>
    <row r="4" spans="2:10" x14ac:dyDescent="0.15">
      <c r="B4" s="254" t="s">
        <v>50</v>
      </c>
      <c r="C4" s="83">
        <v>18</v>
      </c>
      <c r="D4" s="83">
        <v>12</v>
      </c>
      <c r="E4" s="83">
        <v>10</v>
      </c>
      <c r="F4" s="83">
        <v>18</v>
      </c>
      <c r="G4" s="83">
        <v>15</v>
      </c>
      <c r="H4" s="83">
        <v>4</v>
      </c>
      <c r="I4" s="83">
        <f>SUM(C4:H4)</f>
        <v>77</v>
      </c>
      <c r="J4" s="256">
        <f>SUM(I4:I5)/2</f>
        <v>76.5</v>
      </c>
    </row>
    <row r="5" spans="2:10" x14ac:dyDescent="0.15">
      <c r="B5" s="255"/>
      <c r="C5" s="83">
        <v>20</v>
      </c>
      <c r="D5" s="83">
        <v>10</v>
      </c>
      <c r="E5" s="83">
        <v>10</v>
      </c>
      <c r="F5" s="83">
        <v>20</v>
      </c>
      <c r="G5" s="83">
        <v>10</v>
      </c>
      <c r="H5" s="83">
        <v>6</v>
      </c>
      <c r="I5" s="83">
        <f t="shared" ref="I5:I31" si="0">SUM(C5:H5)</f>
        <v>76</v>
      </c>
      <c r="J5" s="256"/>
    </row>
    <row r="6" spans="2:10" x14ac:dyDescent="0.15">
      <c r="B6" s="257" t="s">
        <v>51</v>
      </c>
      <c r="C6" s="12">
        <v>20</v>
      </c>
      <c r="D6" s="12">
        <v>14</v>
      </c>
      <c r="E6" s="12">
        <v>12</v>
      </c>
      <c r="F6" s="12">
        <v>20</v>
      </c>
      <c r="G6" s="12">
        <v>15</v>
      </c>
      <c r="H6" s="12">
        <v>6</v>
      </c>
      <c r="I6" s="12">
        <f t="shared" si="0"/>
        <v>87</v>
      </c>
      <c r="J6" s="259">
        <f t="shared" ref="J6" si="1">SUM(I6:I7)/2</f>
        <v>81</v>
      </c>
    </row>
    <row r="7" spans="2:10" x14ac:dyDescent="0.15">
      <c r="B7" s="258"/>
      <c r="C7" s="12">
        <v>20</v>
      </c>
      <c r="D7" s="12">
        <v>10</v>
      </c>
      <c r="E7" s="12">
        <v>10</v>
      </c>
      <c r="F7" s="12">
        <v>20</v>
      </c>
      <c r="G7" s="12">
        <v>10</v>
      </c>
      <c r="H7" s="12">
        <v>5</v>
      </c>
      <c r="I7" s="12">
        <f t="shared" si="0"/>
        <v>75</v>
      </c>
      <c r="J7" s="259"/>
    </row>
    <row r="8" spans="2:10" x14ac:dyDescent="0.15">
      <c r="B8" s="254" t="s">
        <v>52</v>
      </c>
      <c r="C8" s="83">
        <v>25</v>
      </c>
      <c r="D8" s="83">
        <v>12</v>
      </c>
      <c r="E8" s="83">
        <v>12</v>
      </c>
      <c r="F8" s="83">
        <v>20</v>
      </c>
      <c r="G8" s="83">
        <v>15</v>
      </c>
      <c r="H8" s="83">
        <v>4</v>
      </c>
      <c r="I8" s="83">
        <f t="shared" si="0"/>
        <v>88</v>
      </c>
      <c r="J8" s="256">
        <f t="shared" ref="J8" si="2">SUM(I8:I9)/2</f>
        <v>81.5</v>
      </c>
    </row>
    <row r="9" spans="2:10" x14ac:dyDescent="0.15">
      <c r="B9" s="255"/>
      <c r="C9" s="83">
        <v>20</v>
      </c>
      <c r="D9" s="83">
        <v>10</v>
      </c>
      <c r="E9" s="83">
        <v>10</v>
      </c>
      <c r="F9" s="83">
        <v>20</v>
      </c>
      <c r="G9" s="83">
        <v>10</v>
      </c>
      <c r="H9" s="83">
        <v>5</v>
      </c>
      <c r="I9" s="83">
        <f t="shared" si="0"/>
        <v>75</v>
      </c>
      <c r="J9" s="256"/>
    </row>
    <row r="10" spans="2:10" x14ac:dyDescent="0.15">
      <c r="B10" s="257" t="s">
        <v>53</v>
      </c>
      <c r="C10" s="12">
        <v>25</v>
      </c>
      <c r="D10" s="12">
        <v>15</v>
      </c>
      <c r="E10" s="12">
        <v>15</v>
      </c>
      <c r="F10" s="12">
        <v>20</v>
      </c>
      <c r="G10" s="12">
        <v>15</v>
      </c>
      <c r="H10" s="12">
        <v>4</v>
      </c>
      <c r="I10" s="12">
        <f t="shared" si="0"/>
        <v>94</v>
      </c>
      <c r="J10" s="259">
        <f t="shared" ref="J10" si="3">SUM(I10:I11)/2</f>
        <v>87</v>
      </c>
    </row>
    <row r="11" spans="2:10" x14ac:dyDescent="0.15">
      <c r="B11" s="258"/>
      <c r="C11" s="12">
        <v>15</v>
      </c>
      <c r="D11" s="12">
        <v>15</v>
      </c>
      <c r="E11" s="12">
        <v>10</v>
      </c>
      <c r="F11" s="12">
        <v>20</v>
      </c>
      <c r="G11" s="12">
        <v>15</v>
      </c>
      <c r="H11" s="12">
        <v>5</v>
      </c>
      <c r="I11" s="12">
        <f t="shared" si="0"/>
        <v>80</v>
      </c>
      <c r="J11" s="259"/>
    </row>
    <row r="12" spans="2:10" x14ac:dyDescent="0.15">
      <c r="B12" s="260" t="s">
        <v>54</v>
      </c>
      <c r="C12" s="83"/>
      <c r="D12" s="83"/>
      <c r="E12" s="83"/>
      <c r="F12" s="83"/>
      <c r="G12" s="83"/>
      <c r="H12" s="83"/>
      <c r="I12" s="83">
        <f t="shared" si="0"/>
        <v>0</v>
      </c>
      <c r="J12" s="261">
        <f>SUM(I12:I15)/2</f>
        <v>0</v>
      </c>
    </row>
    <row r="13" spans="2:10" x14ac:dyDescent="0.15">
      <c r="B13" s="260"/>
      <c r="C13" s="83"/>
      <c r="D13" s="83"/>
      <c r="E13" s="83"/>
      <c r="F13" s="83"/>
      <c r="G13" s="83"/>
      <c r="H13" s="83"/>
      <c r="I13" s="83">
        <f t="shared" si="0"/>
        <v>0</v>
      </c>
      <c r="J13" s="262"/>
    </row>
    <row r="14" spans="2:10" x14ac:dyDescent="0.15">
      <c r="B14" s="260"/>
      <c r="C14" s="83"/>
      <c r="D14" s="83"/>
      <c r="E14" s="83"/>
      <c r="F14" s="83"/>
      <c r="G14" s="83"/>
      <c r="H14" s="83"/>
      <c r="I14" s="83">
        <f t="shared" si="0"/>
        <v>0</v>
      </c>
      <c r="J14" s="262"/>
    </row>
    <row r="15" spans="2:10" x14ac:dyDescent="0.15">
      <c r="B15" s="260"/>
      <c r="C15" s="83"/>
      <c r="D15" s="83"/>
      <c r="E15" s="83"/>
      <c r="F15" s="83"/>
      <c r="G15" s="83"/>
      <c r="H15" s="83"/>
      <c r="I15" s="83">
        <f t="shared" si="0"/>
        <v>0</v>
      </c>
      <c r="J15" s="263"/>
    </row>
    <row r="16" spans="2:10" x14ac:dyDescent="0.15">
      <c r="B16" s="257" t="s">
        <v>55</v>
      </c>
      <c r="C16" s="12"/>
      <c r="D16" s="12"/>
      <c r="E16" s="12"/>
      <c r="F16" s="12"/>
      <c r="G16" s="12"/>
      <c r="H16" s="12"/>
      <c r="I16" s="12">
        <f t="shared" si="0"/>
        <v>0</v>
      </c>
      <c r="J16" s="264">
        <f>SUM(I16:I19)/4</f>
        <v>0</v>
      </c>
    </row>
    <row r="17" spans="2:10" x14ac:dyDescent="0.15">
      <c r="B17" s="258"/>
      <c r="C17" s="12"/>
      <c r="D17" s="12"/>
      <c r="E17" s="12"/>
      <c r="F17" s="12"/>
      <c r="G17" s="12"/>
      <c r="H17" s="12"/>
      <c r="I17" s="12">
        <f t="shared" si="0"/>
        <v>0</v>
      </c>
      <c r="J17" s="265"/>
    </row>
    <row r="18" spans="2:10" x14ac:dyDescent="0.15">
      <c r="B18" s="258"/>
      <c r="C18" s="12"/>
      <c r="D18" s="12"/>
      <c r="E18" s="12"/>
      <c r="F18" s="12"/>
      <c r="G18" s="12"/>
      <c r="H18" s="12"/>
      <c r="I18" s="12">
        <f t="shared" si="0"/>
        <v>0</v>
      </c>
      <c r="J18" s="265"/>
    </row>
    <row r="19" spans="2:10" x14ac:dyDescent="0.15">
      <c r="B19" s="258"/>
      <c r="C19" s="12"/>
      <c r="D19" s="12"/>
      <c r="E19" s="12"/>
      <c r="F19" s="12"/>
      <c r="G19" s="12"/>
      <c r="H19" s="12"/>
      <c r="I19" s="12">
        <f t="shared" si="0"/>
        <v>0</v>
      </c>
      <c r="J19" s="266"/>
    </row>
    <row r="20" spans="2:10" x14ac:dyDescent="0.15">
      <c r="B20" s="254" t="s">
        <v>56</v>
      </c>
      <c r="C20" s="83"/>
      <c r="D20" s="83"/>
      <c r="E20" s="83"/>
      <c r="F20" s="83"/>
      <c r="G20" s="83"/>
      <c r="H20" s="83"/>
      <c r="I20" s="83">
        <f t="shared" si="0"/>
        <v>0</v>
      </c>
      <c r="J20" s="261">
        <f>SUM(I20:I23)/4</f>
        <v>0</v>
      </c>
    </row>
    <row r="21" spans="2:10" x14ac:dyDescent="0.15">
      <c r="B21" s="255"/>
      <c r="C21" s="83"/>
      <c r="D21" s="83"/>
      <c r="E21" s="83"/>
      <c r="F21" s="83"/>
      <c r="G21" s="83"/>
      <c r="H21" s="83"/>
      <c r="I21" s="83">
        <f t="shared" si="0"/>
        <v>0</v>
      </c>
      <c r="J21" s="262"/>
    </row>
    <row r="22" spans="2:10" x14ac:dyDescent="0.15">
      <c r="B22" s="255"/>
      <c r="C22" s="83"/>
      <c r="D22" s="83"/>
      <c r="E22" s="83"/>
      <c r="F22" s="83"/>
      <c r="G22" s="83"/>
      <c r="H22" s="83"/>
      <c r="I22" s="83">
        <f t="shared" si="0"/>
        <v>0</v>
      </c>
      <c r="J22" s="262"/>
    </row>
    <row r="23" spans="2:10" x14ac:dyDescent="0.15">
      <c r="B23" s="255"/>
      <c r="C23" s="83"/>
      <c r="D23" s="83"/>
      <c r="E23" s="83"/>
      <c r="F23" s="83"/>
      <c r="G23" s="83"/>
      <c r="H23" s="83"/>
      <c r="I23" s="83">
        <f t="shared" si="0"/>
        <v>0</v>
      </c>
      <c r="J23" s="263"/>
    </row>
    <row r="24" spans="2:10" x14ac:dyDescent="0.15">
      <c r="B24" s="257" t="s">
        <v>57</v>
      </c>
      <c r="C24" s="12"/>
      <c r="D24" s="12"/>
      <c r="E24" s="12"/>
      <c r="F24" s="12"/>
      <c r="G24" s="12"/>
      <c r="H24" s="12"/>
      <c r="I24" s="12">
        <f t="shared" si="0"/>
        <v>0</v>
      </c>
      <c r="J24" s="264">
        <f>SUM(I24:I27)/4</f>
        <v>0</v>
      </c>
    </row>
    <row r="25" spans="2:10" x14ac:dyDescent="0.15">
      <c r="B25" s="258"/>
      <c r="C25" s="12"/>
      <c r="D25" s="12"/>
      <c r="E25" s="12"/>
      <c r="F25" s="12"/>
      <c r="G25" s="12"/>
      <c r="H25" s="12"/>
      <c r="I25" s="12">
        <f t="shared" si="0"/>
        <v>0</v>
      </c>
      <c r="J25" s="265"/>
    </row>
    <row r="26" spans="2:10" x14ac:dyDescent="0.15">
      <c r="B26" s="258"/>
      <c r="C26" s="12"/>
      <c r="D26" s="12"/>
      <c r="E26" s="12"/>
      <c r="F26" s="12"/>
      <c r="G26" s="12"/>
      <c r="H26" s="12"/>
      <c r="I26" s="12">
        <f t="shared" si="0"/>
        <v>0</v>
      </c>
      <c r="J26" s="265"/>
    </row>
    <row r="27" spans="2:10" x14ac:dyDescent="0.15">
      <c r="B27" s="258"/>
      <c r="C27" s="12"/>
      <c r="D27" s="12"/>
      <c r="E27" s="12"/>
      <c r="F27" s="12"/>
      <c r="G27" s="12"/>
      <c r="H27" s="12"/>
      <c r="I27" s="12">
        <f t="shared" si="0"/>
        <v>0</v>
      </c>
      <c r="J27" s="266"/>
    </row>
    <row r="28" spans="2:10" x14ac:dyDescent="0.15">
      <c r="B28" s="260" t="s">
        <v>58</v>
      </c>
      <c r="C28" s="83"/>
      <c r="D28" s="83"/>
      <c r="E28" s="83"/>
      <c r="F28" s="83"/>
      <c r="G28" s="83"/>
      <c r="H28" s="83"/>
      <c r="I28" s="83">
        <f t="shared" si="0"/>
        <v>0</v>
      </c>
      <c r="J28" s="261">
        <f t="shared" ref="J28" si="4">SUM(I28:I31)/4</f>
        <v>0</v>
      </c>
    </row>
    <row r="29" spans="2:10" x14ac:dyDescent="0.15">
      <c r="B29" s="260"/>
      <c r="C29" s="83"/>
      <c r="D29" s="83"/>
      <c r="E29" s="83"/>
      <c r="F29" s="83"/>
      <c r="G29" s="83"/>
      <c r="H29" s="83"/>
      <c r="I29" s="83">
        <f t="shared" si="0"/>
        <v>0</v>
      </c>
      <c r="J29" s="262"/>
    </row>
    <row r="30" spans="2:10" x14ac:dyDescent="0.15">
      <c r="B30" s="260"/>
      <c r="C30" s="83"/>
      <c r="D30" s="83"/>
      <c r="E30" s="83"/>
      <c r="F30" s="83"/>
      <c r="G30" s="83"/>
      <c r="H30" s="83"/>
      <c r="I30" s="83">
        <f t="shared" si="0"/>
        <v>0</v>
      </c>
      <c r="J30" s="262"/>
    </row>
    <row r="31" spans="2:10" x14ac:dyDescent="0.15">
      <c r="B31" s="260"/>
      <c r="C31" s="83"/>
      <c r="D31" s="83"/>
      <c r="E31" s="83"/>
      <c r="F31" s="83"/>
      <c r="G31" s="83"/>
      <c r="H31" s="83"/>
      <c r="I31" s="83">
        <f t="shared" si="0"/>
        <v>0</v>
      </c>
      <c r="J31" s="263"/>
    </row>
    <row r="33" spans="2:10" x14ac:dyDescent="0.15">
      <c r="B33" s="84" t="s">
        <v>179</v>
      </c>
    </row>
    <row r="34" spans="2:10" ht="60" x14ac:dyDescent="0.15">
      <c r="B34" s="45" t="s">
        <v>99</v>
      </c>
      <c r="C34" s="14" t="s">
        <v>78</v>
      </c>
      <c r="D34" s="14" t="s">
        <v>79</v>
      </c>
      <c r="E34" s="14" t="s">
        <v>80</v>
      </c>
      <c r="F34" s="14" t="s">
        <v>81</v>
      </c>
      <c r="G34" s="14" t="s">
        <v>59</v>
      </c>
      <c r="H34" s="14" t="s">
        <v>82</v>
      </c>
      <c r="I34" s="29" t="s">
        <v>83</v>
      </c>
      <c r="J34" s="85"/>
    </row>
    <row r="35" spans="2:10" x14ac:dyDescent="0.15">
      <c r="B35" s="12" t="s">
        <v>50</v>
      </c>
      <c r="C35" s="46">
        <f t="shared" ref="C35:H35" si="5">AVERAGE(C4:C5)</f>
        <v>19</v>
      </c>
      <c r="D35" s="46">
        <f t="shared" si="5"/>
        <v>11</v>
      </c>
      <c r="E35" s="46">
        <f t="shared" si="5"/>
        <v>10</v>
      </c>
      <c r="F35" s="46">
        <f t="shared" si="5"/>
        <v>19</v>
      </c>
      <c r="G35" s="46">
        <f t="shared" si="5"/>
        <v>12.5</v>
      </c>
      <c r="H35" s="46">
        <f t="shared" si="5"/>
        <v>5</v>
      </c>
      <c r="I35" s="46">
        <f>SUM(C35:H35)</f>
        <v>76.5</v>
      </c>
    </row>
    <row r="36" spans="2:10" x14ac:dyDescent="0.15">
      <c r="B36" s="12" t="s">
        <v>51</v>
      </c>
      <c r="C36" s="46">
        <f t="shared" ref="C36:H36" si="6">AVERAGE(C6:C7)</f>
        <v>20</v>
      </c>
      <c r="D36" s="46">
        <f t="shared" si="6"/>
        <v>12</v>
      </c>
      <c r="E36" s="46">
        <f t="shared" si="6"/>
        <v>11</v>
      </c>
      <c r="F36" s="46">
        <f t="shared" si="6"/>
        <v>20</v>
      </c>
      <c r="G36" s="46">
        <f t="shared" si="6"/>
        <v>12.5</v>
      </c>
      <c r="H36" s="46">
        <f t="shared" si="6"/>
        <v>5.5</v>
      </c>
      <c r="I36" s="46">
        <f t="shared" ref="I36:I38" si="7">SUM(C36:H36)</f>
        <v>81</v>
      </c>
    </row>
    <row r="37" spans="2:10" x14ac:dyDescent="0.15">
      <c r="B37" s="12" t="s">
        <v>52</v>
      </c>
      <c r="C37" s="46">
        <f t="shared" ref="C37:H37" si="8">AVERAGE(C8:C9)</f>
        <v>22.5</v>
      </c>
      <c r="D37" s="46">
        <f t="shared" si="8"/>
        <v>11</v>
      </c>
      <c r="E37" s="46">
        <f t="shared" si="8"/>
        <v>11</v>
      </c>
      <c r="F37" s="46">
        <f t="shared" si="8"/>
        <v>20</v>
      </c>
      <c r="G37" s="46">
        <f t="shared" si="8"/>
        <v>12.5</v>
      </c>
      <c r="H37" s="46">
        <f t="shared" si="8"/>
        <v>4.5</v>
      </c>
      <c r="I37" s="46">
        <f t="shared" si="7"/>
        <v>81.5</v>
      </c>
    </row>
    <row r="38" spans="2:10" x14ac:dyDescent="0.15">
      <c r="B38" s="12" t="s">
        <v>53</v>
      </c>
      <c r="C38" s="46">
        <f t="shared" ref="C38:H38" si="9">AVERAGE(C10:C11)</f>
        <v>20</v>
      </c>
      <c r="D38" s="46">
        <f t="shared" si="9"/>
        <v>15</v>
      </c>
      <c r="E38" s="46">
        <f t="shared" si="9"/>
        <v>12.5</v>
      </c>
      <c r="F38" s="46">
        <f t="shared" si="9"/>
        <v>20</v>
      </c>
      <c r="G38" s="46">
        <f t="shared" si="9"/>
        <v>15</v>
      </c>
      <c r="H38" s="46">
        <f t="shared" si="9"/>
        <v>4.5</v>
      </c>
      <c r="I38" s="46">
        <f t="shared" si="7"/>
        <v>87</v>
      </c>
    </row>
    <row r="39" spans="2:10" x14ac:dyDescent="0.15">
      <c r="B39" s="12" t="s">
        <v>54</v>
      </c>
      <c r="C39" s="46"/>
      <c r="D39" s="46"/>
      <c r="E39" s="46"/>
      <c r="F39" s="46"/>
      <c r="G39" s="46"/>
      <c r="H39" s="46"/>
      <c r="I39" s="46"/>
    </row>
    <row r="40" spans="2:10" x14ac:dyDescent="0.15">
      <c r="B40" s="12" t="s">
        <v>55</v>
      </c>
      <c r="C40" s="46"/>
      <c r="D40" s="46"/>
      <c r="E40" s="46"/>
      <c r="F40" s="46"/>
      <c r="G40" s="46"/>
      <c r="H40" s="46"/>
      <c r="I40" s="46"/>
    </row>
    <row r="41" spans="2:10" x14ac:dyDescent="0.15">
      <c r="B41" s="12" t="s">
        <v>56</v>
      </c>
      <c r="C41" s="46"/>
      <c r="D41" s="46"/>
      <c r="E41" s="46"/>
      <c r="F41" s="46"/>
      <c r="G41" s="46"/>
      <c r="H41" s="46"/>
      <c r="I41" s="46"/>
    </row>
    <row r="42" spans="2:10" x14ac:dyDescent="0.15">
      <c r="B42" s="12" t="s">
        <v>57</v>
      </c>
      <c r="C42" s="46"/>
      <c r="D42" s="46"/>
      <c r="E42" s="46"/>
      <c r="F42" s="46"/>
      <c r="G42" s="46"/>
      <c r="H42" s="46"/>
      <c r="I42" s="46"/>
    </row>
    <row r="43" spans="2:10" x14ac:dyDescent="0.15">
      <c r="B43" s="12" t="s">
        <v>58</v>
      </c>
      <c r="C43" s="46"/>
      <c r="D43" s="46"/>
      <c r="E43" s="46"/>
      <c r="F43" s="46"/>
      <c r="G43" s="46"/>
      <c r="H43" s="46"/>
      <c r="I43" s="46"/>
    </row>
  </sheetData>
  <mergeCells count="18">
    <mergeCell ref="B20:B23"/>
    <mergeCell ref="J20:J23"/>
    <mergeCell ref="B24:B27"/>
    <mergeCell ref="J24:J27"/>
    <mergeCell ref="B28:B31"/>
    <mergeCell ref="J28:J31"/>
    <mergeCell ref="B10:B11"/>
    <mergeCell ref="J10:J11"/>
    <mergeCell ref="B12:B15"/>
    <mergeCell ref="J12:J15"/>
    <mergeCell ref="B16:B19"/>
    <mergeCell ref="J16:J19"/>
    <mergeCell ref="B4:B5"/>
    <mergeCell ref="J4:J5"/>
    <mergeCell ref="B6:B7"/>
    <mergeCell ref="J6:J7"/>
    <mergeCell ref="B8:B9"/>
    <mergeCell ref="J8:J9"/>
  </mergeCells>
  <pageMargins left="0.7" right="0.7" top="0.75" bottom="0.75" header="0.3" footer="0.3"/>
  <ignoredErrors>
    <ignoredError sqref="C35:H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โครงการ กิจกรรม</vt:lpstr>
      <vt:lpstr>6. กำหนดตัวชี้วัด</vt:lpstr>
      <vt:lpstr>7.ติดตามผล</vt:lpstr>
      <vt:lpstr>8.ค่าน้ำหนักรายโครงการ 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ค่าน้ำหนักสาขาทรัพยากร</vt:lpstr>
      <vt:lpstr>8.6 ค่าน้ำหนักสาขาตั้งถิ่นฐาน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2024-01-19T08:10:32Z</dcterms:modified>
</cp:coreProperties>
</file>