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ranan/Desktop/Sclae up 2566 GHG/00 GHG 3 จังหวัด/00 GHG รวม 8 จังหวัด/ไฟล์คำนวณ PPT 5/ไฟล์ Excel ความเสี่ยง/"/>
    </mc:Choice>
  </mc:AlternateContent>
  <xr:revisionPtr revIDLastSave="0" documentId="13_ncr:1_{A1A4C388-E5DB-AB4C-B50D-1523E0F039D2}" xr6:coauthVersionLast="47" xr6:coauthVersionMax="47" xr10:uidLastSave="{00000000-0000-0000-0000-000000000000}"/>
  <bookViews>
    <workbookView xWindow="240" yWindow="840" windowWidth="26760" windowHeight="15720" tabRatio="745" activeTab="6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4. การจัดลำดับความเสี่ยง (2)" sheetId="15" r:id="rId5"/>
    <sheet name="5. คัดเลือกโครงการ,กิจกรรม" sheetId="16" r:id="rId6"/>
    <sheet name="6. กำหนดตัวชี้วัด" sheetId="13" r:id="rId7"/>
    <sheet name="7.ติดตามผล" sheetId="14" r:id="rId8"/>
    <sheet name="8.ค่าน้ำหนักรายโครงการ " sheetId="17" r:id="rId9"/>
    <sheet name="8.1 ค่าน้ำหนักสาขาการจัดการน้ำ" sheetId="18" r:id="rId10"/>
    <sheet name="8.2 ค่าน้ำหนักสาขาการเกษตร" sheetId="19" r:id="rId11"/>
    <sheet name="8.3 ค่าน้ำหนักสาขาการท่องเที่ยว" sheetId="20" r:id="rId12"/>
    <sheet name="8.4 ค่าน้ำหนักสาขาสาธารณสุข" sheetId="21" r:id="rId13"/>
    <sheet name="8.5 ค่าน้ำหนักสาขาทรัพยากร" sheetId="22" r:id="rId14"/>
    <sheet name="8.6 ค่าน้ำหนักสาขาตั้งถิ่นฐาน" sheetId="23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13" l="1"/>
  <c r="B66" i="13"/>
  <c r="B36" i="13"/>
  <c r="B21" i="13"/>
  <c r="B54" i="13"/>
  <c r="B84" i="13"/>
  <c r="J43" i="16"/>
  <c r="J37" i="16"/>
  <c r="D58" i="22"/>
  <c r="E58" i="22"/>
  <c r="F58" i="22"/>
  <c r="F69" i="17" s="1"/>
  <c r="N59" i="16" s="1"/>
  <c r="G58" i="22"/>
  <c r="G69" i="17" s="1"/>
  <c r="O59" i="16" s="1"/>
  <c r="H58" i="22"/>
  <c r="H69" i="17" s="1"/>
  <c r="P59" i="16" s="1"/>
  <c r="D59" i="22"/>
  <c r="D70" i="17" s="1"/>
  <c r="L60" i="16" s="1"/>
  <c r="E59" i="22"/>
  <c r="E70" i="17" s="1"/>
  <c r="M60" i="16" s="1"/>
  <c r="F59" i="22"/>
  <c r="G59" i="22"/>
  <c r="H59" i="22"/>
  <c r="H70" i="17" s="1"/>
  <c r="P60" i="16" s="1"/>
  <c r="D60" i="22"/>
  <c r="D71" i="17" s="1"/>
  <c r="L61" i="16" s="1"/>
  <c r="E60" i="22"/>
  <c r="E71" i="17" s="1"/>
  <c r="M61" i="16" s="1"/>
  <c r="F60" i="22"/>
  <c r="F71" i="17" s="1"/>
  <c r="N61" i="16" s="1"/>
  <c r="G60" i="22"/>
  <c r="H60" i="22"/>
  <c r="H71" i="17" s="1"/>
  <c r="P61" i="16" s="1"/>
  <c r="D61" i="22"/>
  <c r="D72" i="17" s="1"/>
  <c r="L63" i="16" s="1"/>
  <c r="E61" i="22"/>
  <c r="E72" i="17" s="1"/>
  <c r="M63" i="16" s="1"/>
  <c r="F61" i="22"/>
  <c r="G61" i="22"/>
  <c r="H61" i="22"/>
  <c r="D62" i="22"/>
  <c r="E62" i="22"/>
  <c r="E73" i="17" s="1"/>
  <c r="M64" i="16" s="1"/>
  <c r="F62" i="22"/>
  <c r="F73" i="17" s="1"/>
  <c r="N64" i="16" s="1"/>
  <c r="G62" i="22"/>
  <c r="G73" i="17" s="1"/>
  <c r="O64" i="16" s="1"/>
  <c r="H62" i="22"/>
  <c r="H73" i="17" s="1"/>
  <c r="P64" i="16" s="1"/>
  <c r="C62" i="22"/>
  <c r="C73" i="17" s="1"/>
  <c r="K64" i="16" s="1"/>
  <c r="C61" i="22"/>
  <c r="C60" i="22"/>
  <c r="C71" i="17" s="1"/>
  <c r="K61" i="16" s="1"/>
  <c r="C59" i="22"/>
  <c r="C58" i="22"/>
  <c r="I58" i="22" s="1"/>
  <c r="I38" i="22"/>
  <c r="I31" i="22"/>
  <c r="I24" i="22"/>
  <c r="I17" i="22"/>
  <c r="I10" i="22"/>
  <c r="B85" i="17"/>
  <c r="B86" i="17"/>
  <c r="G86" i="17"/>
  <c r="O73" i="16" s="1"/>
  <c r="B69" i="17"/>
  <c r="B70" i="17"/>
  <c r="B71" i="17"/>
  <c r="B72" i="17"/>
  <c r="B73" i="17"/>
  <c r="E53" i="17"/>
  <c r="M52" i="16" s="1"/>
  <c r="C39" i="17"/>
  <c r="K42" i="16" s="1"/>
  <c r="G40" i="17"/>
  <c r="O44" i="16" s="1"/>
  <c r="D22" i="17"/>
  <c r="L27" i="16" s="1"/>
  <c r="E22" i="17"/>
  <c r="M27" i="16" s="1"/>
  <c r="G23" i="17"/>
  <c r="O29" i="16" s="1"/>
  <c r="B5" i="17"/>
  <c r="B6" i="17"/>
  <c r="B7" i="17"/>
  <c r="B8" i="17"/>
  <c r="E8" i="17"/>
  <c r="M16" i="16" s="1"/>
  <c r="B9" i="17"/>
  <c r="E9" i="17"/>
  <c r="M11" i="16" s="1"/>
  <c r="B10" i="17"/>
  <c r="G10" i="17"/>
  <c r="O12" i="16" s="1"/>
  <c r="H10" i="17"/>
  <c r="P12" i="16" s="1"/>
  <c r="B11" i="17"/>
  <c r="C55" i="23"/>
  <c r="C85" i="17" s="1"/>
  <c r="K71" i="16" s="1"/>
  <c r="C45" i="21"/>
  <c r="C53" i="17" s="1"/>
  <c r="K52" i="16" s="1"/>
  <c r="I15" i="21"/>
  <c r="I16" i="21"/>
  <c r="I17" i="21"/>
  <c r="I11" i="21"/>
  <c r="I12" i="21"/>
  <c r="I13" i="21"/>
  <c r="C38" i="20"/>
  <c r="C37" i="17" s="1"/>
  <c r="K38" i="16" s="1"/>
  <c r="C49" i="19"/>
  <c r="C23" i="17" s="1"/>
  <c r="K29" i="16" s="1"/>
  <c r="C47" i="19"/>
  <c r="C21" i="17" s="1"/>
  <c r="K25" i="16" s="1"/>
  <c r="D42" i="18"/>
  <c r="D11" i="17" s="1"/>
  <c r="L14" i="16" s="1"/>
  <c r="E42" i="18"/>
  <c r="E11" i="17" s="1"/>
  <c r="M14" i="16" s="1"/>
  <c r="F42" i="18"/>
  <c r="F11" i="17" s="1"/>
  <c r="N14" i="16" s="1"/>
  <c r="G42" i="18"/>
  <c r="G11" i="17" s="1"/>
  <c r="O14" i="16" s="1"/>
  <c r="H42" i="18"/>
  <c r="H11" i="17" s="1"/>
  <c r="P14" i="16" s="1"/>
  <c r="D41" i="18"/>
  <c r="D10" i="17" s="1"/>
  <c r="L12" i="16" s="1"/>
  <c r="E41" i="18"/>
  <c r="E10" i="17" s="1"/>
  <c r="M12" i="16" s="1"/>
  <c r="F41" i="18"/>
  <c r="F10" i="17" s="1"/>
  <c r="N12" i="16" s="1"/>
  <c r="G41" i="18"/>
  <c r="H41" i="18"/>
  <c r="D40" i="18"/>
  <c r="D9" i="17" s="1"/>
  <c r="L11" i="16" s="1"/>
  <c r="E40" i="18"/>
  <c r="F40" i="18"/>
  <c r="F9" i="17" s="1"/>
  <c r="N11" i="16" s="1"/>
  <c r="G40" i="18"/>
  <c r="G9" i="17" s="1"/>
  <c r="O11" i="16" s="1"/>
  <c r="H40" i="18"/>
  <c r="H9" i="17" s="1"/>
  <c r="P11" i="16" s="1"/>
  <c r="C42" i="18"/>
  <c r="C11" i="17" s="1"/>
  <c r="K14" i="16" s="1"/>
  <c r="C41" i="18"/>
  <c r="C40" i="18"/>
  <c r="C9" i="17" s="1"/>
  <c r="K11" i="16" s="1"/>
  <c r="C39" i="18"/>
  <c r="C8" i="17" s="1"/>
  <c r="K16" i="16" s="1"/>
  <c r="C37" i="18"/>
  <c r="C6" i="17" s="1"/>
  <c r="K8" i="16" s="1"/>
  <c r="C36" i="18"/>
  <c r="C5" i="17" s="1"/>
  <c r="K7" i="16" s="1"/>
  <c r="J4" i="18"/>
  <c r="I8" i="18"/>
  <c r="I9" i="18"/>
  <c r="I5" i="18"/>
  <c r="I6" i="18"/>
  <c r="I14" i="18"/>
  <c r="I11" i="18"/>
  <c r="I4" i="19"/>
  <c r="I5" i="19"/>
  <c r="I6" i="19"/>
  <c r="I7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D47" i="19"/>
  <c r="D21" i="17" s="1"/>
  <c r="L25" i="16" s="1"/>
  <c r="E47" i="19"/>
  <c r="E21" i="17" s="1"/>
  <c r="M25" i="16" s="1"/>
  <c r="F47" i="19"/>
  <c r="F21" i="17" s="1"/>
  <c r="N25" i="16" s="1"/>
  <c r="G47" i="19"/>
  <c r="G21" i="17" s="1"/>
  <c r="O25" i="16" s="1"/>
  <c r="H47" i="19"/>
  <c r="H21" i="17" s="1"/>
  <c r="P25" i="16" s="1"/>
  <c r="C48" i="19"/>
  <c r="C22" i="17" s="1"/>
  <c r="K27" i="16" s="1"/>
  <c r="D48" i="19"/>
  <c r="E48" i="19"/>
  <c r="F48" i="19"/>
  <c r="F22" i="17" s="1"/>
  <c r="N27" i="16" s="1"/>
  <c r="G48" i="19"/>
  <c r="G22" i="17" s="1"/>
  <c r="O27" i="16" s="1"/>
  <c r="H48" i="19"/>
  <c r="H22" i="17" s="1"/>
  <c r="P27" i="16" s="1"/>
  <c r="D49" i="19"/>
  <c r="D23" i="17" s="1"/>
  <c r="L29" i="16" s="1"/>
  <c r="E49" i="19"/>
  <c r="E23" i="17" s="1"/>
  <c r="M29" i="16" s="1"/>
  <c r="F49" i="19"/>
  <c r="F23" i="17" s="1"/>
  <c r="N29" i="16" s="1"/>
  <c r="G49" i="19"/>
  <c r="H49" i="19"/>
  <c r="H23" i="17" s="1"/>
  <c r="P29" i="16" s="1"/>
  <c r="I5" i="21"/>
  <c r="I6" i="21"/>
  <c r="I7" i="21"/>
  <c r="I8" i="21"/>
  <c r="I9" i="21"/>
  <c r="I33" i="22"/>
  <c r="I34" i="22"/>
  <c r="I35" i="22"/>
  <c r="I36" i="22"/>
  <c r="I37" i="22"/>
  <c r="I26" i="22"/>
  <c r="I27" i="22"/>
  <c r="I28" i="22"/>
  <c r="I29" i="22"/>
  <c r="I30" i="22"/>
  <c r="I19" i="22"/>
  <c r="I20" i="22"/>
  <c r="I21" i="22"/>
  <c r="I22" i="22"/>
  <c r="I23" i="22"/>
  <c r="I12" i="22"/>
  <c r="I13" i="22"/>
  <c r="I14" i="22"/>
  <c r="I15" i="22"/>
  <c r="I16" i="22"/>
  <c r="I5" i="22"/>
  <c r="I6" i="22"/>
  <c r="I7" i="22"/>
  <c r="I8" i="22"/>
  <c r="I9" i="22"/>
  <c r="I12" i="23"/>
  <c r="I13" i="23"/>
  <c r="I14" i="23"/>
  <c r="I15" i="23"/>
  <c r="I16" i="23"/>
  <c r="I17" i="23"/>
  <c r="I5" i="23"/>
  <c r="I6" i="23"/>
  <c r="I7" i="23"/>
  <c r="I8" i="23"/>
  <c r="I9" i="23"/>
  <c r="I10" i="23"/>
  <c r="H56" i="23"/>
  <c r="H86" i="17" s="1"/>
  <c r="P73" i="16" s="1"/>
  <c r="G56" i="23"/>
  <c r="F56" i="23"/>
  <c r="F86" i="17" s="1"/>
  <c r="N73" i="16" s="1"/>
  <c r="E56" i="23"/>
  <c r="E86" i="17" s="1"/>
  <c r="M73" i="16" s="1"/>
  <c r="D56" i="23"/>
  <c r="D86" i="17" s="1"/>
  <c r="L73" i="16" s="1"/>
  <c r="C56" i="23"/>
  <c r="C86" i="17" s="1"/>
  <c r="K73" i="16" s="1"/>
  <c r="H55" i="23"/>
  <c r="H85" i="17" s="1"/>
  <c r="P71" i="16" s="1"/>
  <c r="G55" i="23"/>
  <c r="G85" i="17" s="1"/>
  <c r="O71" i="16" s="1"/>
  <c r="F55" i="23"/>
  <c r="F85" i="17" s="1"/>
  <c r="N71" i="16" s="1"/>
  <c r="E55" i="23"/>
  <c r="E85" i="17" s="1"/>
  <c r="M71" i="16" s="1"/>
  <c r="D55" i="23"/>
  <c r="D85" i="17" s="1"/>
  <c r="L71" i="16" s="1"/>
  <c r="I51" i="23"/>
  <c r="I50" i="23"/>
  <c r="I49" i="23"/>
  <c r="I48" i="23"/>
  <c r="I47" i="23"/>
  <c r="I46" i="23"/>
  <c r="I45" i="23"/>
  <c r="I44" i="23"/>
  <c r="I43" i="23"/>
  <c r="I42" i="23"/>
  <c r="I41" i="23"/>
  <c r="I40" i="23"/>
  <c r="I39" i="23"/>
  <c r="I38" i="23"/>
  <c r="J38" i="23" s="1"/>
  <c r="I37" i="23"/>
  <c r="I36" i="23"/>
  <c r="I35" i="23"/>
  <c r="I34" i="23"/>
  <c r="I33" i="23"/>
  <c r="I32" i="23"/>
  <c r="I31" i="23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I11" i="23"/>
  <c r="I4" i="23"/>
  <c r="D73" i="17"/>
  <c r="L64" i="16" s="1"/>
  <c r="H72" i="17"/>
  <c r="P63" i="16" s="1"/>
  <c r="G72" i="17"/>
  <c r="O63" i="16" s="1"/>
  <c r="F72" i="17"/>
  <c r="N63" i="16" s="1"/>
  <c r="C72" i="17"/>
  <c r="K63" i="16" s="1"/>
  <c r="G71" i="17"/>
  <c r="O61" i="16" s="1"/>
  <c r="G70" i="17"/>
  <c r="O60" i="16" s="1"/>
  <c r="F70" i="17"/>
  <c r="N60" i="16" s="1"/>
  <c r="C70" i="17"/>
  <c r="K60" i="16" s="1"/>
  <c r="E69" i="17"/>
  <c r="M59" i="16" s="1"/>
  <c r="D69" i="17"/>
  <c r="L59" i="16" s="1"/>
  <c r="C69" i="17"/>
  <c r="K59" i="16" s="1"/>
  <c r="I54" i="22"/>
  <c r="I53" i="22"/>
  <c r="I52" i="22"/>
  <c r="I51" i="22"/>
  <c r="I50" i="22"/>
  <c r="I49" i="22"/>
  <c r="I48" i="22"/>
  <c r="I47" i="22"/>
  <c r="I46" i="22"/>
  <c r="I45" i="22"/>
  <c r="I44" i="22"/>
  <c r="I43" i="22"/>
  <c r="I42" i="22"/>
  <c r="I41" i="22"/>
  <c r="I40" i="22"/>
  <c r="I39" i="22"/>
  <c r="I32" i="22"/>
  <c r="I25" i="22"/>
  <c r="I18" i="22"/>
  <c r="I11" i="22"/>
  <c r="J11" i="22" s="1"/>
  <c r="I4" i="22"/>
  <c r="J4" i="22" s="1"/>
  <c r="H45" i="21"/>
  <c r="H53" i="17" s="1"/>
  <c r="P52" i="16" s="1"/>
  <c r="G45" i="21"/>
  <c r="G53" i="17" s="1"/>
  <c r="O52" i="16" s="1"/>
  <c r="F45" i="21"/>
  <c r="F53" i="17" s="1"/>
  <c r="N52" i="16" s="1"/>
  <c r="E45" i="21"/>
  <c r="D45" i="21"/>
  <c r="D53" i="17" s="1"/>
  <c r="L52" i="16" s="1"/>
  <c r="I41" i="21"/>
  <c r="I40" i="21"/>
  <c r="I39" i="21"/>
  <c r="I38" i="21"/>
  <c r="I37" i="21"/>
  <c r="I36" i="21"/>
  <c r="I35" i="21"/>
  <c r="I34" i="21"/>
  <c r="I33" i="21"/>
  <c r="I32" i="21"/>
  <c r="I31" i="21"/>
  <c r="I30" i="21"/>
  <c r="I29" i="21"/>
  <c r="I28" i="21"/>
  <c r="I27" i="21"/>
  <c r="I26" i="21"/>
  <c r="I25" i="21"/>
  <c r="I24" i="21"/>
  <c r="I23" i="21"/>
  <c r="I22" i="21"/>
  <c r="I21" i="21"/>
  <c r="I20" i="21"/>
  <c r="I19" i="21"/>
  <c r="I18" i="21"/>
  <c r="I14" i="21"/>
  <c r="I10" i="21"/>
  <c r="I4" i="21"/>
  <c r="J4" i="21" s="1"/>
  <c r="H41" i="20"/>
  <c r="H40" i="17" s="1"/>
  <c r="P44" i="16" s="1"/>
  <c r="G41" i="20"/>
  <c r="F41" i="20"/>
  <c r="F40" i="17" s="1"/>
  <c r="N44" i="16" s="1"/>
  <c r="E41" i="20"/>
  <c r="E40" i="17" s="1"/>
  <c r="M44" i="16" s="1"/>
  <c r="D41" i="20"/>
  <c r="D40" i="17" s="1"/>
  <c r="L44" i="16" s="1"/>
  <c r="C41" i="20"/>
  <c r="C40" i="17" s="1"/>
  <c r="K44" i="16" s="1"/>
  <c r="H40" i="20"/>
  <c r="H39" i="17" s="1"/>
  <c r="P42" i="16" s="1"/>
  <c r="G40" i="20"/>
  <c r="G39" i="17" s="1"/>
  <c r="O42" i="16" s="1"/>
  <c r="F40" i="20"/>
  <c r="F39" i="17" s="1"/>
  <c r="N42" i="16" s="1"/>
  <c r="E40" i="20"/>
  <c r="E39" i="17" s="1"/>
  <c r="M42" i="16" s="1"/>
  <c r="D40" i="20"/>
  <c r="D39" i="17" s="1"/>
  <c r="L42" i="16" s="1"/>
  <c r="C40" i="20"/>
  <c r="H39" i="20"/>
  <c r="H38" i="17" s="1"/>
  <c r="P40" i="16" s="1"/>
  <c r="G39" i="20"/>
  <c r="G38" i="17" s="1"/>
  <c r="O40" i="16" s="1"/>
  <c r="F39" i="20"/>
  <c r="F38" i="17" s="1"/>
  <c r="N40" i="16" s="1"/>
  <c r="E39" i="20"/>
  <c r="E38" i="17" s="1"/>
  <c r="M40" i="16" s="1"/>
  <c r="D39" i="20"/>
  <c r="D38" i="17" s="1"/>
  <c r="L40" i="16" s="1"/>
  <c r="C39" i="20"/>
  <c r="C38" i="17" s="1"/>
  <c r="K40" i="16" s="1"/>
  <c r="H38" i="20"/>
  <c r="H37" i="17" s="1"/>
  <c r="P38" i="16" s="1"/>
  <c r="G38" i="20"/>
  <c r="G37" i="17" s="1"/>
  <c r="O38" i="16" s="1"/>
  <c r="F38" i="20"/>
  <c r="F37" i="17" s="1"/>
  <c r="N38" i="16" s="1"/>
  <c r="E38" i="20"/>
  <c r="E37" i="17" s="1"/>
  <c r="M38" i="16" s="1"/>
  <c r="D38" i="20"/>
  <c r="D37" i="17" s="1"/>
  <c r="L38" i="16" s="1"/>
  <c r="I34" i="20"/>
  <c r="I33" i="20"/>
  <c r="I32" i="20"/>
  <c r="I31" i="20"/>
  <c r="I30" i="20"/>
  <c r="I29" i="20"/>
  <c r="I28" i="20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3" i="20"/>
  <c r="I12" i="20"/>
  <c r="I11" i="20"/>
  <c r="I10" i="20"/>
  <c r="I9" i="20"/>
  <c r="I8" i="20"/>
  <c r="I7" i="20"/>
  <c r="I6" i="20"/>
  <c r="I5" i="20"/>
  <c r="I4" i="20"/>
  <c r="H39" i="18"/>
  <c r="H8" i="17" s="1"/>
  <c r="P16" i="16" s="1"/>
  <c r="G39" i="18"/>
  <c r="G8" i="17" s="1"/>
  <c r="O16" i="16" s="1"/>
  <c r="F39" i="18"/>
  <c r="F8" i="17" s="1"/>
  <c r="N16" i="16" s="1"/>
  <c r="E39" i="18"/>
  <c r="D39" i="18"/>
  <c r="D8" i="17" s="1"/>
  <c r="L16" i="16" s="1"/>
  <c r="H38" i="18"/>
  <c r="H7" i="17" s="1"/>
  <c r="P9" i="16" s="1"/>
  <c r="G38" i="18"/>
  <c r="G7" i="17" s="1"/>
  <c r="O9" i="16" s="1"/>
  <c r="F38" i="18"/>
  <c r="F7" i="17" s="1"/>
  <c r="N9" i="16" s="1"/>
  <c r="E38" i="18"/>
  <c r="E7" i="17" s="1"/>
  <c r="M9" i="16" s="1"/>
  <c r="D38" i="18"/>
  <c r="D7" i="17" s="1"/>
  <c r="L9" i="16" s="1"/>
  <c r="C38" i="18"/>
  <c r="C7" i="17" s="1"/>
  <c r="K9" i="16" s="1"/>
  <c r="H37" i="18"/>
  <c r="H6" i="17" s="1"/>
  <c r="P8" i="16" s="1"/>
  <c r="G37" i="18"/>
  <c r="G6" i="17" s="1"/>
  <c r="O8" i="16" s="1"/>
  <c r="F37" i="18"/>
  <c r="F6" i="17" s="1"/>
  <c r="N8" i="16" s="1"/>
  <c r="E37" i="18"/>
  <c r="E6" i="17" s="1"/>
  <c r="M8" i="16" s="1"/>
  <c r="D37" i="18"/>
  <c r="D6" i="17" s="1"/>
  <c r="L8" i="16" s="1"/>
  <c r="H36" i="18"/>
  <c r="H5" i="17" s="1"/>
  <c r="P7" i="16" s="1"/>
  <c r="G36" i="18"/>
  <c r="G5" i="17" s="1"/>
  <c r="O7" i="16" s="1"/>
  <c r="F36" i="18"/>
  <c r="F5" i="17" s="1"/>
  <c r="N7" i="16" s="1"/>
  <c r="E36" i="18"/>
  <c r="E5" i="17" s="1"/>
  <c r="M7" i="16" s="1"/>
  <c r="D36" i="18"/>
  <c r="D5" i="17" s="1"/>
  <c r="L7" i="16" s="1"/>
  <c r="I32" i="18"/>
  <c r="I31" i="18"/>
  <c r="I30" i="18"/>
  <c r="I29" i="18"/>
  <c r="I28" i="18"/>
  <c r="I27" i="18"/>
  <c r="I26" i="18"/>
  <c r="I25" i="18"/>
  <c r="I24" i="18"/>
  <c r="I23" i="18"/>
  <c r="I22" i="18"/>
  <c r="J22" i="18" s="1"/>
  <c r="I21" i="18"/>
  <c r="I20" i="18"/>
  <c r="I19" i="18"/>
  <c r="J19" i="18" s="1"/>
  <c r="I18" i="18"/>
  <c r="I17" i="18"/>
  <c r="I16" i="18"/>
  <c r="I15" i="18"/>
  <c r="I13" i="18"/>
  <c r="J13" i="18" s="1"/>
  <c r="I12" i="18"/>
  <c r="I10" i="18"/>
  <c r="J10" i="18" s="1"/>
  <c r="I7" i="18"/>
  <c r="J7" i="18" s="1"/>
  <c r="I4" i="18"/>
  <c r="I41" i="18" l="1"/>
  <c r="I10" i="17" s="1"/>
  <c r="I38" i="18"/>
  <c r="I7" i="17" s="1"/>
  <c r="J12" i="19"/>
  <c r="J18" i="22"/>
  <c r="J4" i="23"/>
  <c r="J48" i="23"/>
  <c r="J4" i="19"/>
  <c r="J25" i="22"/>
  <c r="J11" i="23"/>
  <c r="J32" i="22"/>
  <c r="J16" i="18"/>
  <c r="J8" i="19"/>
  <c r="Q44" i="16"/>
  <c r="J34" i="21"/>
  <c r="J23" i="23"/>
  <c r="C10" i="17"/>
  <c r="K12" i="16" s="1"/>
  <c r="Q12" i="16" s="1"/>
  <c r="I39" i="18"/>
  <c r="I8" i="17" s="1"/>
  <c r="J26" i="21"/>
  <c r="I42" i="18"/>
  <c r="I11" i="17" s="1"/>
  <c r="J18" i="21"/>
  <c r="I40" i="18"/>
  <c r="I9" i="17" s="1"/>
  <c r="I37" i="18"/>
  <c r="I6" i="17" s="1"/>
  <c r="J25" i="18"/>
  <c r="J39" i="22"/>
  <c r="J47" i="22"/>
  <c r="I62" i="22"/>
  <c r="I73" i="17" s="1"/>
  <c r="I69" i="17"/>
  <c r="Q64" i="16"/>
  <c r="Q11" i="16"/>
  <c r="Q52" i="16"/>
  <c r="Q63" i="16"/>
  <c r="Q7" i="16"/>
  <c r="Q40" i="16"/>
  <c r="Q29" i="16"/>
  <c r="Q60" i="16"/>
  <c r="Q61" i="16"/>
  <c r="Q9" i="16"/>
  <c r="Q38" i="16"/>
  <c r="Q73" i="16"/>
  <c r="Q14" i="16"/>
  <c r="Q8" i="16"/>
  <c r="Q16" i="16"/>
  <c r="Q42" i="16"/>
  <c r="Q59" i="16"/>
  <c r="Q27" i="16"/>
  <c r="Q71" i="16"/>
  <c r="Q25" i="16"/>
  <c r="J29" i="18"/>
  <c r="I36" i="18"/>
  <c r="I5" i="17" s="1"/>
  <c r="J36" i="19"/>
  <c r="J16" i="19"/>
  <c r="J26" i="19"/>
  <c r="J31" i="19"/>
  <c r="J21" i="19"/>
  <c r="J40" i="19"/>
  <c r="I48" i="19"/>
  <c r="I22" i="17" s="1"/>
  <c r="I49" i="19"/>
  <c r="I23" i="17" s="1"/>
  <c r="I47" i="19"/>
  <c r="I21" i="17" s="1"/>
  <c r="J19" i="20"/>
  <c r="J27" i="20"/>
  <c r="J13" i="20"/>
  <c r="J16" i="20"/>
  <c r="J23" i="20"/>
  <c r="J31" i="20"/>
  <c r="I41" i="20"/>
  <c r="I40" i="17" s="1"/>
  <c r="J7" i="20"/>
  <c r="I40" i="20"/>
  <c r="I39" i="17" s="1"/>
  <c r="I39" i="20"/>
  <c r="I38" i="17" s="1"/>
  <c r="J10" i="21"/>
  <c r="J22" i="21"/>
  <c r="J30" i="21"/>
  <c r="J14" i="21"/>
  <c r="J38" i="21"/>
  <c r="I45" i="21"/>
  <c r="I53" i="17" s="1"/>
  <c r="I61" i="22"/>
  <c r="I72" i="17" s="1"/>
  <c r="I60" i="22"/>
  <c r="I71" i="17" s="1"/>
  <c r="J43" i="22"/>
  <c r="J51" i="22"/>
  <c r="I55" i="23"/>
  <c r="I85" i="17" s="1"/>
  <c r="J33" i="23"/>
  <c r="J18" i="23"/>
  <c r="I56" i="23"/>
  <c r="I86" i="17" s="1"/>
  <c r="J28" i="23"/>
  <c r="J43" i="23"/>
  <c r="I59" i="22"/>
  <c r="I70" i="17" s="1"/>
  <c r="J4" i="20"/>
  <c r="I38" i="20"/>
  <c r="I37" i="17" s="1"/>
  <c r="J10" i="20"/>
</calcChain>
</file>

<file path=xl/sharedStrings.xml><?xml version="1.0" encoding="utf-8"?>
<sst xmlns="http://schemas.openxmlformats.org/spreadsheetml/2006/main" count="1576" uniqueCount="494">
  <si>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</si>
  <si>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</si>
  <si>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</si>
  <si>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</si>
  <si>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</si>
  <si>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</si>
  <si>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</si>
  <si>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</si>
  <si>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</si>
  <si>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</si>
  <si>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</si>
  <si>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</si>
  <si>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</si>
  <si>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</si>
  <si>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</si>
  <si>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</si>
  <si>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</si>
  <si>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</si>
  <si>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</si>
  <si>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</si>
  <si>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</si>
  <si>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การเกษตรและความมั่นคงทางอาหาร</t>
  </si>
  <si>
    <t>คำอธิบายการประเมิน</t>
  </si>
  <si>
    <t>การท่องเที่ยว</t>
  </si>
  <si>
    <t>สาธารณสุข</t>
  </si>
  <si>
    <t>การจัดการทรัพยากรธรรมชาติ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</si>
  <si>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</si>
  <si>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</si>
  <si>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</si>
  <si>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</si>
  <si>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</si>
  <si>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</si>
  <si>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</si>
  <si>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</si>
  <si>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</si>
  <si>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</si>
  <si>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</si>
  <si>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</si>
  <si>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</si>
  <si>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</si>
  <si>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</si>
  <si>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</si>
  <si>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</si>
  <si>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</si>
  <si>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</si>
  <si>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ประเภทของมาตรการ</t>
  </si>
  <si>
    <t>โครงการ/กิจกรรม</t>
  </si>
  <si>
    <t>เป้าหมาย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</si>
  <si>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</si>
  <si>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</si>
  <si>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</si>
  <si>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2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</si>
  <si>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</si>
  <si>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</si>
  <si>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</si>
  <si>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</si>
  <si>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</si>
  <si>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</si>
  <si>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โครงการ 9</t>
  </si>
  <si>
    <t>ส่งเสริมความตระหนักรู้ (15)</t>
  </si>
  <si>
    <t>ตัวชี้วัดระดับโครงการ/กิจกรรม</t>
  </si>
  <si>
    <t>ผลผลิต</t>
  </si>
  <si>
    <t>ผลลัพธ์</t>
  </si>
  <si>
    <t>ผลกระทบ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</si>
  <si>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</si>
  <si>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</si>
  <si>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</si>
  <si>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</si>
  <si>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</si>
  <si>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</si>
  <si>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</si>
  <si>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</si>
  <si>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</si>
  <si>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</si>
  <si>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</si>
  <si>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>ผลกระทบ =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</si>
  <si>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</si>
  <si>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</si>
  <si>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</si>
  <si>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</si>
  <si>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</si>
  <si>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</si>
  <si>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t>A4</t>
  </si>
  <si>
    <t xml:space="preserve">การขนส่งทางบกหยุดชะงัก </t>
  </si>
  <si>
    <t xml:space="preserve">เกิดการระบาดของแมลง </t>
  </si>
  <si>
    <t xml:space="preserve">ผลผลิตลดลง </t>
  </si>
  <si>
    <t>เกิดโรคในสัตว์มากขึ้น</t>
  </si>
  <si>
    <t>ความเสียหายต่อสิ่งอํานวยความสะดวกในการท่องเที่ยว</t>
  </si>
  <si>
    <t xml:space="preserve">ระบบขนส่งหยุดชะงัก </t>
  </si>
  <si>
    <t xml:space="preserve">โรคทางเดินหายใจ/โรคหัวใจและหลอด เลือด/ฮีทสโตรก/การเสียชีวิต </t>
  </si>
  <si>
    <t xml:space="preserve">สภาวะเครียดจากปัญหามลพิษทางอากาศ </t>
  </si>
  <si>
    <t xml:space="preserve">โรคระบาดและการแพร่จากสัตว์ป่าสู่ปศุสัตว์หรือมนุษย์ </t>
  </si>
  <si>
    <t xml:space="preserve">ความเจ็บป่วย/บาดเจ็บ/เสียชีวิต </t>
  </si>
  <si>
    <t xml:space="preserve">การหยุดชะงักของบริการสาธารณะ </t>
  </si>
  <si>
    <t xml:space="preserve">สาธารณูปโภคเสียหาย </t>
  </si>
  <si>
    <t>หน่วยงาน</t>
  </si>
  <si>
    <t>เบอร์โทร</t>
  </si>
  <si>
    <t>รูปแบบการท่องเที่ยวเปลี่ยน</t>
  </si>
  <si>
    <t>การสูญเสียทรัพย์สิน</t>
  </si>
  <si>
    <t xml:space="preserve">การหยุดชะงักของเศรษฐกิจและวิถีชีวิต </t>
  </si>
  <si>
    <t>คุณภาพน้ำลดลงจากการปนเปื้อนที่เพิ่มขึ้น</t>
  </si>
  <si>
    <t>ความขัดแย้งของผู้ใช้น้ำ (อุตสาหกรรม/เกษตร/ครัวเรือน)</t>
  </si>
  <si>
    <t xml:space="preserve">ความเสียหายต่อระบบสาธารณูปโภค </t>
  </si>
  <si>
    <t>ขาดนํ้าเพื่อการอุปโภค/บริโภคและการเกษตร</t>
  </si>
  <si>
    <t>ฤดูกาลผลิตเปลี่ยนแปลง</t>
  </si>
  <si>
    <t>สัตว์เจริญเติบโตไม่เต็มที่</t>
  </si>
  <si>
    <t>ขาดแคลนแหล่งน้ำ</t>
  </si>
  <si>
    <t>ดินแห้ง</t>
  </si>
  <si>
    <t>จำนวนนักท่องเที่ยวลดลง</t>
  </si>
  <si>
    <t xml:space="preserve">การหยุดชะงักของกิจกรรมการท่องเที่ยว </t>
  </si>
  <si>
    <t>การบริการสาธารณสุขปรับเปลี่ยน/บุคลากรและอุปกรณ์ทางการแพทย์ไม่เพียงพอ</t>
  </si>
  <si>
    <t>โรคทางเดินอาหารเพิ่มมากขึ้น</t>
  </si>
  <si>
    <t>พฤติกรรมการระบาดของโรคเปลี่ยนแปลง/เกิดโรคอุบัติใหม่</t>
  </si>
  <si>
    <t>โรคที่จากยุง/แมลงเพิ่มขึ้นเพราะแพร่พันธุ์ได้เร็วขึ้น (โรคไข้เลือดออก/โรคพิษสุนัขบ้า)</t>
  </si>
  <si>
    <t>สูญเสียความสมดุลของระบบนิเวศ</t>
  </si>
  <si>
    <t>สูญเสียความหลากหลายทางชีวภาพ (พันธุ์ไม้และสัตว์เฉพาะถิ่นสูญพันธุ์)</t>
  </si>
  <si>
    <t>ปริมาณน้ำท่า/น้ำฟ้าลดลง</t>
  </si>
  <si>
    <t>การแย่งชิงน้ำระหว่างจังหวัด</t>
  </si>
  <si>
    <t>ค่าใช้จ่ายเพิ่ม/ต้นทุนเพิ่ม</t>
  </si>
  <si>
    <t>เชียงใหม่</t>
  </si>
  <si>
    <t>✓</t>
  </si>
  <si>
    <t>การลดลงของปริมาณน้ำที่ใช้การได้/น้ำต้นทุน</t>
  </si>
  <si>
    <t>กรณีน้ำน้อย</t>
  </si>
  <si>
    <t>กรณีน้ำท่วม</t>
  </si>
  <si>
    <t>กรณีน้ำน้อย, มาก</t>
  </si>
  <si>
    <t>การเจริญเติบโตไม่สมบูรณ์/ผลผลิตไม่ได้คุณภาพ</t>
  </si>
  <si>
    <t>อาจจะน้อยลง</t>
  </si>
  <si>
    <t>อาจจะมีเทคโนโลยีสมัยใหม่ทำให้ผลผลิตเพิ่มขึ้น</t>
  </si>
  <si>
    <t>อาจมีพอต่อพื้นที่นอกเขตชลประทาน</t>
  </si>
  <si>
    <t>โรคอุบัติใหม่</t>
  </si>
  <si>
    <t>อาจจะมีเทคโนโลยีสมัยใหม่</t>
  </si>
  <si>
    <t>เช่น การติดตั้งเครื่องฟอกอากาศสร้างความปลอดภัยในการท่องเที่ยว</t>
  </si>
  <si>
    <t>ข้อร้องเรียน/การค้นหาผู้ป่วย</t>
  </si>
  <si>
    <t>www.chiangmaihealth.go.th (รง.HDC) และรายงาน CMI</t>
  </si>
  <si>
    <t>ระบบรายงานโรค กลุ่มงานควบคุมโรค</t>
  </si>
  <si>
    <t>รายงานผลการตรวจด้านสุขาภิบาลอาหาร การเตรียมความพร้อม EOC</t>
  </si>
  <si>
    <t>ระบบรายงานโรคอุบัติใหม่ กลุ่มงานควบคุมโรค</t>
  </si>
  <si>
    <t>ระบบรายงานโรค กลุ่มงานควบคุมโรค www.chiangmaihealth.go.th/ระบบรายงานโรคระบาด กลุ่มงานควบคุมโรค/ระบบ Rabbies One data</t>
  </si>
  <si>
    <t xml:space="preserve">องค์กรปกครองส่วนท้องถิ่น (เทศบาลเมืองแม่เหียะ)/หน่วยงานสาธารณสุขทุกระดับ </t>
  </si>
  <si>
    <t>สำนักงานสาธารณสุข จังหวัดเชียงใหม่</t>
  </si>
  <si>
    <t>กลุ่มงานควบคุมโรค สำนักงานสาธารณสุขจังหวัด</t>
  </si>
  <si>
    <t>กลุ่มงานควบคุมโรค/กลุ่มงานพัฒนายุทธศาสตร์ สำนักงานสาธารณสุขจังหวัด</t>
  </si>
  <si>
    <t>กลุ่มงานควบคุมโรค สำนักงานสาธารณสุขจังหวัด/โรงพยาบาลส่งเสริมสุขภาพตำบล/องค์กรปกครองส่วนท้องถิ่น</t>
  </si>
  <si>
    <t>053-211048-50</t>
  </si>
  <si>
    <t>กลุ่มงานควบคุมโรค สำนักงานสาธารณสุขจังหวัด/องค์กรปกครองส่วนท้องถิ่น</t>
  </si>
  <si>
    <t>053-211048-50 ต่อ 110</t>
  </si>
  <si>
    <t>053-211048-50 ต่อ 110,123</t>
  </si>
  <si>
    <t>อัตราโรคทางเดินอาหารไม่เกิน เมื่อเทียบค่ามัธยฐาน 5 ปี</t>
  </si>
  <si>
    <t>1.อัตราป่วยไข้เลือดออก เทียบค่ามัธยฐาน 5 ปี ถ้ามีค่ามากกว่า แสดงว่ามีการระบาดสูง/2.ถ้าปศุสัตว์พบว่าเป็นบวก สาธารณสุขต้องสอบสวน ต้องไม่ให้เกิด แม้เกิด 1 เคส ก็ต้องมีการจัดการรักษา และสอบสวนโรค</t>
  </si>
  <si>
    <r>
      <t xml:space="preserve">เป็นเหตุการณ์ที่ผิดปกติ หรือไม่เคยพบมาก่อน มีโอกาสแพร่ไปสู่พื้นที่อื่นๆ และมี </t>
    </r>
    <r>
      <rPr>
        <b/>
        <sz val="12"/>
        <rFont val="Tahoma"/>
        <family val="2"/>
        <scheme val="minor"/>
      </rPr>
      <t>2 คน</t>
    </r>
    <r>
      <rPr>
        <b/>
        <sz val="12"/>
        <color theme="1"/>
        <rFont val="Tahoma"/>
        <family val="2"/>
        <scheme val="minor"/>
      </rPr>
      <t>ขึ้นไป ถือว่าเป็นการระบาด</t>
    </r>
  </si>
  <si>
    <t>การสืบพันธุ์สัตว์ลดลง/สูญพันธุ์</t>
  </si>
  <si>
    <t>งานวิจัยต่างๆ</t>
  </si>
  <si>
    <t>ไขหวัดนก (ข้อมูลจากด้านสาธารณสุข)</t>
  </si>
  <si>
    <t>สถิติปริมาณน้ำท่ารายปี/ข้อมูลจากพื้นที่อนุรักษ์ เขตรักษาพันธุ์สัตว์ปีก</t>
  </si>
  <si>
    <t>ทรัพยากรธรรมชาติไม่สามารถชดเชยได้เวลาอันสั้น</t>
  </si>
  <si>
    <t>เนื่องจากระบบนิเวศไม่สมดุล การปรับตัวของสัตว์ลำบาก</t>
  </si>
  <si>
    <t>สถารณการณ์ไฟป่า และความแห้งแล้ง มีกิจกรรมของมนุษย์ในพื้นที่ป่า เช่น ปั่นจักรยาน</t>
  </si>
  <si>
    <t>ภัยแล้ง, ฝนตกน้อย ไม่เป็นไปตามฤดูกาล</t>
  </si>
  <si>
    <t>ภัยจากากรบริโภคสัตว์ป่า (ของแปลก) เป็นเหตุทำให้เกิดโรคระบาดได้ เช่น กินกวางติดเชื้อ</t>
  </si>
  <si>
    <t>สำนักงานเกษตรและชลประทาน</t>
  </si>
  <si>
    <t>ประชาสัมพันธ์จังหวัด</t>
  </si>
  <si>
    <t>สื่อสังคมออนไลน์</t>
  </si>
  <si>
    <t>สำนักงานสถิติ</t>
  </si>
  <si>
    <t>โควิด 19</t>
  </si>
  <si>
    <t>โรงพยาบาล/สาธารณสุข</t>
  </si>
  <si>
    <t>ชลประเทาน</t>
  </si>
  <si>
    <t>การไฟฟ้า/เทศบาล/กรมทางหลวง</t>
  </si>
  <si>
    <t>จัดการการขนส่งสาธารณะ</t>
  </si>
  <si>
    <t>สาธารณสุข/เทศบาล</t>
  </si>
  <si>
    <t>การบริหารจัดการ/การปรับตัวที่ดี</t>
  </si>
  <si>
    <t>โรงพยาบาล/เทศบาล/สาธารณสุข</t>
  </si>
  <si>
    <t>ชลประทาน</t>
  </si>
  <si>
    <t>ขนส่งจังหวัดเชียงใหม่</t>
  </si>
  <si>
    <t>ทางหลวง/ไฟฟ้า/ประปา</t>
  </si>
  <si>
    <t>สถิติ/คลังจังหวัด</t>
  </si>
  <si>
    <t>ตำรวจภูธรภาค 5</t>
  </si>
  <si>
    <t>กระทรวงการพัฒนาสังคมและความมั่นคงของมนุษย์/พัฒนาชุมชน/หอการค้า</t>
  </si>
  <si>
    <t>สาขาการจัดการน้ำ</t>
  </si>
  <si>
    <t>บริโภคไม่เพียงพอ/เกษตรขาดน้ำ/ปศุสัตว์ขาดน้ำ</t>
  </si>
  <si>
    <t>คุณภาพน้ำลดลงจาการปนเปื้อนที่เพิ่มขึ้น</t>
  </si>
  <si>
    <t>ความเสียหายต่อระบบสาธารณูปโภค</t>
  </si>
  <si>
    <t>คุณภาพน้ำที่นำมาผลิตน้ำประปาลดลง</t>
  </si>
  <si>
    <t>สาขาการเกษตรและความมั่นคงทางอาหาร</t>
  </si>
  <si>
    <t>ฤดูการผลิตเปลี่ยนแปลง</t>
  </si>
  <si>
    <t>เกิดการระบาดของแมลง</t>
  </si>
  <si>
    <t>ผลผลิตลดลง</t>
  </si>
  <si>
    <t>ปริมาณน้ำเพื่อการเกษตรลดลง</t>
  </si>
  <si>
    <t>การเจริญเติบโตไม่สมบูรณ์ของพืชและสัตว์</t>
  </si>
  <si>
    <t>แหล่งอาหารลดลง</t>
  </si>
  <si>
    <t>ชะล้างพังทลายหน้าดิน</t>
  </si>
  <si>
    <t>สาขาการท่องเที่ยว</t>
  </si>
  <si>
    <t>ความเสียหายต่อสิ่งอำนวยความสะดวกในการท่องเที่ยว</t>
  </si>
  <si>
    <t>การหยุดชะงักของกิจกรรมการท่องเที่ยว</t>
  </si>
  <si>
    <t>ระบบขนส่งหยุดชะงัก</t>
  </si>
  <si>
    <t>สาขาสาธารณสุข</t>
  </si>
  <si>
    <t>สภาวะเครียดจากปัญหามลพิษทางอากาศ</t>
  </si>
  <si>
    <t>โรคทางเดินหายใจ/โรคหัวใจและหลอดเลือด/ฮีทสโตรก/การเสียชีวิต</t>
  </si>
  <si>
    <t>การบริการสาธารณสุขปรับเปลี่ยน/การหยุดชะงักของบริการด้านการแพทย์</t>
  </si>
  <si>
    <t>โรคที่เกิดจากยุง/แมลงเพิ่มมากขึ้น เพราะแพร่พันธุ์ได้เร็วขึ้น (โรคไข้เลือดออก/โรคฉี่หนู)</t>
  </si>
  <si>
    <t>สาขาการจัดการทรัพยากรธรรมชาติ</t>
  </si>
  <si>
    <t>สูญเสียระบบนิเวศ</t>
  </si>
  <si>
    <t>ปริมาณน้ำท่า</t>
  </si>
  <si>
    <t>การเปลี่ยน/ย้ายถิ่นที่อยู่และความสัมพันธ์ระหว่างระบบนิเวศ</t>
  </si>
  <si>
    <t>โรคระบาดและการแพร่จากสัตว์สู่ปศุสัตว์หรือมนุษย์</t>
  </si>
  <si>
    <t>สูญเสียความหลากหลายทางชีวภาพ</t>
  </si>
  <si>
    <t>สาขาการตั้งถิ่นฐานและความมั่นคงของมนุษย์</t>
  </si>
  <si>
    <t>การหยุดชะงักของเศรษฐกิจและวิถีชีวิต</t>
  </si>
  <si>
    <t>สาธารณูปโภคเสียหาย</t>
  </si>
  <si>
    <t>การหยุดชะงักของบริการสาธารณะ</t>
  </si>
  <si>
    <t>สาขาการจัดการทรัพยากรน้ำ</t>
  </si>
  <si>
    <t>โครงการที่ 1</t>
  </si>
  <si>
    <t>โครงการที่ 2</t>
  </si>
  <si>
    <t>โครงการที่ 3</t>
  </si>
  <si>
    <t>โครงการที่ 4</t>
  </si>
  <si>
    <t>โครงการที่ 5</t>
  </si>
  <si>
    <t>โครงการที่ 6</t>
  </si>
  <si>
    <t>โครงการที่ 7</t>
  </si>
  <si>
    <t>โครงการที่ 8</t>
  </si>
  <si>
    <t>สาขาการตั้งถิ่นฐานและความมั่งคงของมนุษย์</t>
  </si>
  <si>
    <t>สาขา:</t>
  </si>
  <si>
    <t>ชื่อโครงการ</t>
  </si>
  <si>
    <t>คะแนนเฉลี่ยรวม</t>
  </si>
  <si>
    <t>ค่าเฉลี่ย</t>
  </si>
  <si>
    <t>การจัดการทรัพยากรทางธรรมชาติ</t>
  </si>
  <si>
    <t>คุณภาพน้ำลดลงจากากรปนเปื้อนที่เพิ่มขึ้น</t>
  </si>
  <si>
    <t>ขาดน้ำเพื่ออุปโภคและการเกษตร</t>
  </si>
  <si>
    <t>พื้นที่เกษตรลดลง</t>
  </si>
  <si>
    <t>สัตว์ไม่เจริญเติบโตเต็มที่</t>
  </si>
  <si>
    <t>การหยุดชะงักของกิจกรรมท่องเที่ยว</t>
  </si>
  <si>
    <t>โรคทางเดินอาหารเพิ่มขึ้น</t>
  </si>
  <si>
    <t>โรคที่เกิดจากยุง/แมลงเพิ่มขึ้น เพราะแพร่พันธุ์ได้เร็วขึ้น (โรคไข้เลือดออก/โรคพิษสุนัขบ้า)</t>
  </si>
  <si>
    <t>การจัดการน้ำ</t>
  </si>
  <si>
    <t>ความหลากหลายทางชีวภาพ</t>
  </si>
  <si>
    <t>ปริมาณน้ำท่า น้ำฟ้าลดลง</t>
  </si>
  <si>
    <t>โรคระบาดและการแพร่จากสัตว์ป่าสู่ปศุสัตว์หรือมนุษย์</t>
  </si>
  <si>
    <t>การสืบพันธุ์ของสัตว์ลดลง</t>
  </si>
  <si>
    <t>สาธารณูปโภค</t>
  </si>
  <si>
    <t>เศรษฐกิจและวิถีชีวิต</t>
  </si>
  <si>
    <t>เจ็บป่วย/บาดเจ็บ/เสียชีวิต</t>
  </si>
  <si>
    <t>สูญเสียทรัพย์สิน</t>
  </si>
  <si>
    <t>แย่งชิงน้ำ</t>
  </si>
  <si>
    <t>การเจริญเติบโตไม่สมบูรณ์</t>
  </si>
  <si>
    <t>มาตรการ/แนวทางการปรับตัวเชิงกายภาพและโครงสร้างพื้นฐาน</t>
  </si>
  <si>
    <t>ความเสี่ยง : การลดลงของปริมาณน้ำที่ใช้การได้/น้ำต้นทุน</t>
  </si>
  <si>
    <t>โครงการปลูกป่าและทำฝายชะลอน้ำบ้านป่าสักงาม อ.ดอยสะเก็ด</t>
  </si>
  <si>
    <t>โครงการก่อสร้างอ่างเก็บน้ำ, เพิ่มแหล่งกักเก็บน้ำ</t>
  </si>
  <si>
    <t>โครงการการจัดการที่ดินในพื้นที่อนุรักษ์</t>
  </si>
  <si>
    <t>โครงการส่งเสริมเกษตรอินทรีย์ (สตรอเบอร์รี่, ส้ม, กะหล่ำ)</t>
  </si>
  <si>
    <t>โครงการเพิ่มประสิทธิภาพการระบายน้ำ</t>
  </si>
  <si>
    <t>โครงการปรับปรุงคุณภาพน้ำทิ้งของชุมชนเทศบาลนครเชียงใหม่</t>
  </si>
  <si>
    <t>โครงการผันน้ำจากแม่งัด ไปแม่กวง</t>
  </si>
  <si>
    <t>ความเสี่ยง : คุณภาพน้ำลดลงจากการปนเปื้อนที่เพิ่มขึ้น</t>
  </si>
  <si>
    <t>ความเสี่ยง : ขาดน้ำเพื่อการอุปโภค บริโภคและการเกษตร</t>
  </si>
  <si>
    <t>โครงการพัฒนาแหล่งน้ำในพื้นที่การเกษตรในเขตชลประทานและนอกเขตชลประทานให้มีประสิทธิภาพ</t>
  </si>
  <si>
    <t>โครงการ การปลูกพืชแบบผสมผสาน ลดการระบาดของโรคและแมลงศัตรูพืช</t>
  </si>
  <si>
    <t>โครงการเพิ่มประสิทธิภาพการเลี้ยงสัตว์สู่การจัดการฟาร์มตามาตรฐาน GFM</t>
  </si>
  <si>
    <t>การพัฒนาระบบขนส่งสาธารณะ</t>
  </si>
  <si>
    <t>แผนการตรวจสอบและบำรุงรักษาสิ่งอำนวยความสะดวกในการท่องเที่ยว
(รถ ถนน และสัญญาณจราจร) ไฟฟ้า, น้ำ</t>
  </si>
  <si>
    <t>ปรับปรุงปฏิทินการท่องเที่ยวให้สอดคล้องกับฤดูกาลที่เปลี่ยนแปลงไป</t>
  </si>
  <si>
    <t>กำหนดรูปแบบการท่องเที่ยวในพื้นที่เสี่ยง และช่วงเวลาให้บริการที่เหมาะสม</t>
  </si>
  <si>
    <t>โครงการรับมือด้านสาธารณสุขในสถานการณ์การเปลี่ยนแปลงสภาวะก๊าซเรือนกระจก สภาวะอากาศและภัยพิบัติ</t>
  </si>
  <si>
    <t>สูญเสียความสมดุลขอลระบบนิเวศ/ความหลากหลายทางชีวภาพ/ปริมาณน้ำท่า น้ำฟ้าลดลง</t>
  </si>
  <si>
    <t>โครงการปลูกป่าเป็นแนวกันชนบริเวณพื้นที่อนุรักษ์</t>
  </si>
  <si>
    <t>โครงการอนุรักษ์พันธุ์สัตว์ พรรณพืชเฉพาะถิ่นและที่ใกล้สูญพันธุ์</t>
  </si>
  <si>
    <t>โครงการพัฒนาเครือข่ายเฝ้าระวังพื้นที่ป่าอนุรักษ์</t>
  </si>
  <si>
    <t>การสืบพันธุ์ของสัตว์ลดลง/การระบาดและการแพร่จากสัตว์ป่าสู่ปศุสัตว์</t>
  </si>
  <si>
    <t>โครงการพัฒนาระบบติดตามและประเมินตัวชี้วัดความสมบูรณ์ของระบบนิเวศ</t>
  </si>
  <si>
    <t>โครงการจัดทำพัฒนาฐานข้อมูลค่าดัชนีการเปลี่ยนแปลงสถานภาพชนิดพันธุ์ที่ถูกคุกคาม</t>
  </si>
  <si>
    <t>พัฒนาโครงการพื้นฐานที่จำเป็นและมีความคงทน และสามารให้บริการได้อย่างต่อเนื่องในสภาวะฉุกเฉิน</t>
  </si>
  <si>
    <t>การเพิ่มหรือพัฒนาพื้นที่สีเขียวและพื้นที่ปลูกสร้างที่ได้รับผลกระทบจากากรเปลี่ยนแปลงสภาพภูมิอากาศที่มีความจำเป็นในการดำรงชีวิต ในกรณีเกิดภัยพิบัติหรือสภาวะวิกฤติ</t>
  </si>
  <si>
    <t>ท่องเที่ยว</t>
  </si>
  <si>
    <t>พื้นที่สีเขียวที่เพิ่มขึ้น 10-20% ของพื้นที่เดิม</t>
  </si>
  <si>
    <t>ปริมาณน้ำต้นทุนเพิ่มขึ้น</t>
  </si>
  <si>
    <t>ปริมาณน้ำต้นทุนเพียงพอกับความต้องการ</t>
  </si>
  <si>
    <t>มีน้ำเพียงพอต่อการอุปโภคบริโภค, เกษตร, ปศุสัตว์</t>
  </si>
  <si>
    <t>ป่าเพิ่มขึ้น</t>
  </si>
  <si>
    <t>พื้นที่ต้นน้ำเพิ่มขึ้น</t>
  </si>
  <si>
    <t xml:space="preserve"> แหล่งกักเก็บน้ำเพิ่มขึ้น 10% ของพื้นที่อนุรักษ์</t>
  </si>
  <si>
    <t>แหล่งกักเก็บน้ำเพิ่มขึ้น 10% ของแหล่งเดิม</t>
  </si>
  <si>
    <t xml:space="preserve"> มีน้ำเพียงพอต่อการอุปโภคบริโภค, เกษตร, ปศุสัตว์</t>
  </si>
  <si>
    <t>มลพิษทางน้ำลดลง</t>
  </si>
  <si>
    <t>คุณภาพน้ำดีขึ้น</t>
  </si>
  <si>
    <t xml:space="preserve"> จำนวนเกษตรกรอินทรีย์เพิ่มมากขึ้น</t>
  </si>
  <si>
    <t>คลอง, ทางน้ำมีประสิทธิภาพการระบายน้ำเพิ่มขึ้น</t>
  </si>
  <si>
    <t>น้ำในชุมชนได้รับการบำบัดก่อนทิ้ง</t>
  </si>
  <si>
    <t>จำนวนเกษตรกรที่เข้าร่วมร้อยละ 10</t>
  </si>
  <si>
    <t>จำนวนคลอง, เส้นทางน้ำที่มีการขุดลอก ร้อยละ 10 ของคลองที่มีอยู่</t>
  </si>
  <si>
    <t>จุดบำบัดน้ำทิ้ง อย่างน้อยปีละ 5 จุด</t>
  </si>
  <si>
    <t>ปริมาตร (m3) ของเขื่อนแม่กวงที่เพิ่มขึ้น</t>
  </si>
  <si>
    <t>ปริมาณน้ำที่กักเก็บได้เพิ่มขึ้น</t>
  </si>
  <si>
    <t>น้ำเพียงพอต่อการอุปโภค บริโภคและการเกษตร</t>
  </si>
  <si>
    <t>ลดปัญหาภัยแล้งและขาดแคลนน้ำ</t>
  </si>
  <si>
    <t>ได้ปริมาณน้ำเพิ่มขึ้น</t>
  </si>
  <si>
    <t>ได้ปริมาณน้ำที่เพียงพอต่อการเกษตร/เพิ่มผลผลิตทางการเกษตร</t>
  </si>
  <si>
    <t>ลดการสูญเสียน้ำทางการเกษตรได้</t>
  </si>
  <si>
    <t>ปริมาณแหล่งน้ำที่กักเก็บได้ (m3)
/จำนวนแหล่งน้ำ (บ่อ)</t>
  </si>
  <si>
    <t>ปริมาณผลผลิตเพิ่มขึ้น</t>
  </si>
  <si>
    <t>ผลผลิตมีคุณภาพ/รายได้เพิ่มขึ้น</t>
  </si>
  <si>
    <t xml:space="preserve">เกิดการระบาดของแมลง
จำนวนพื้นที่เพาะปลูก (ไร่)
</t>
  </si>
  <si>
    <t>จำนวนฟาร์มที่ได้มาตรฐาน (ฟาร์ม)</t>
  </si>
  <si>
    <t>ผลผลิตมีคุณภาพ/รายได้, เพิ่มขึ้น</t>
  </si>
  <si>
    <t>จำนวนรถขนส่งสาธารณะ (คัน)</t>
  </si>
  <si>
    <t>มีรถขนส่งสาธารณะที่เพิ่มขึ้น ครอบคลุมพื้นที่การท่องเที่ยว</t>
  </si>
  <si>
    <t>อำนวยความสะดวกให้นักท่องเที่ยว</t>
  </si>
  <si>
    <t>ลดการใช้ปริมาณเชื้อเพลิง</t>
  </si>
  <si>
    <t>รอบการตรวจสอบและบำรุงรักษา (จำนวนแผน)</t>
  </si>
  <si>
    <t>แผนการตรวจสอบและบำรุงรักษา</t>
  </si>
  <si>
    <t>อำนวยความสะดวกให้ประชาชนและนักท่องเที่ยว</t>
  </si>
  <si>
    <t>ลดความเสียหายต่อสิ่งอำนวยความสะดวกในการท่องเที่ยว</t>
  </si>
  <si>
    <t>แผนการท่องเที่ยว (จำนวนแผน) ที่พิจารณาจากช่วง High Season ในทุกฤดูกาล</t>
  </si>
  <si>
    <t>มีปฏิทินการท่องเที่ยวที่สอดคล้อง</t>
  </si>
  <si>
    <t>สร้างโอกาสให้นักท่องเที่ยวมีรูปแบบท่องเที่ยว/กิจกรรมที่มากขึ้น</t>
  </si>
  <si>
    <t>ลดการหยุดชะงักของกิจกรรมการท่องเที่ยวได้/ลดมลภาวะทางอากาศ</t>
  </si>
  <si>
    <t>รูปแบบกิจกรรมที่หลากหลายขึ้น (จำนวนกิจกรรม)</t>
  </si>
  <si>
    <t>มีรูปแบบกิจกรรมกับเวลาให้บริการที่เหมาะสมเกิดขึ้น</t>
  </si>
  <si>
    <t>สร้างรายได้ให้แก่ชุมชน/พื้นที่ท่องเที่ยว</t>
  </si>
  <si>
    <t>มีรูปแบบการท่องเที่ยวที่หลากหลาย/ลดการเกิดมลภาวะ
ทางอากาศในช่วงวิกฤต /ลดความเสียหายจากกิจกรรมของนักท่องเที่ยว</t>
  </si>
  <si>
    <t>ประชาชนได้รับผลกระทบจากากรเปลี่ยนแปลงภูมิอากาศน้อยลง</t>
  </si>
  <si>
    <t>ลดการสูญเสียทรัพย์สินจากากรเจ็บป่วย</t>
  </si>
  <si>
    <t>จำนวนพื้นที่สีเขียวที่เพิ่มขึ้น (ร้อยละ 10) ของแต่ละอำเภอ /จำนวนสิ่งปลูกสร้างที่ได้รับผลกระทบจาการเปลี่ยนแปงสภาพอากาศฯ (ร้อยละ 10) ของแต่ละอำเภอ</t>
  </si>
  <si>
    <t>จำนวนพื้นที่สีเขียวที่เพิ่มขึ้นอำเภอละ 1 แห่ง / จำนวนสิ่งปลูกสร้างที่รองรับต่อสถานการณ์การเปลี่ยนแปลงสภาพภูมิอากาศ</t>
  </si>
  <si>
    <t>จำนวนของโครงสร้างพื้นฐานที่ได้รับการพัฒนา (ร้อยละ 10)</t>
  </si>
  <si>
    <t>จำนวนโครงสร้างที่ได้รับการพัฒนาให้มีความทันสมัยและตอบสนองต่อสภาวะฉุกเฉิน</t>
  </si>
  <si>
    <t>ได้รับโครงสร้างที่ได้รับการพัฒนาให้มีความทันสมัยและตอบสนองต่อสภาวะฉุกเฉิน
/ประชาชนได้รับความเป็นอยู่ที่ดีขึ้น</t>
  </si>
  <si>
    <t>สาธารณูปโภคมีความมั่นคง
/ลดการเจ็บป่วย/บาดเจ็บ/เสียชีวิต</t>
  </si>
  <si>
    <t>แย่งชิงน้ำระหว่างจังหวัด</t>
  </si>
  <si>
    <t>โครงการการปลูกพืชแบบผสมผสาน ลดการระบาดของโรคและแมลงศัตรูพืช</t>
  </si>
  <si>
    <t>โครงการพัฒนาระบบขนส่งสาธารณะ</t>
  </si>
  <si>
    <t>โครงการแผนการตรวจสอบและบำรุงรักษาสิ่งอำนวยความสะดวกในการท่องเที่ยว (รถ ถนน และสัญญาณจราจร) ไฟฟ้า, น้ำ</t>
  </si>
  <si>
    <t>โครงการปรับปรุงปฏิทินการท่องเที่ยวให้สอดคล้องกับฤดูกาลที่เปลี่ยนแปลงไป</t>
  </si>
  <si>
    <t>โครงการกำหนดรูปแบบการท่องเที่ยวในพื้นที่เสี่ยง และช่วงเวลาให้บริการที่เหมาะสม</t>
  </si>
  <si>
    <t>โครงการพัฒนาโครงการพื้นฐานที่จำเป็นและมีความคงทน และสามารให้บริการได้อย่างต่อเนื่องในสภาวะฉุกเฉิน</t>
  </si>
  <si>
    <t>โครงการเพิ่มหรือพัฒนาพื้นที่สีเขียวและพื้นที่ปลูกสร้างที่ได้รับผลกระทบจากากรเปลี่ยนแปลงสภาพภูมิอากาศที่มีความจำเป็นในการดำรงชีวิต ในกรณีเกิดภัยพิบัติหรือสภาวะวิกฤติ</t>
  </si>
  <si>
    <t>ตัวชี้วัดระดับจังหวัด</t>
  </si>
  <si>
    <t>เป้าหมายระดับจังหวัด</t>
  </si>
  <si>
    <t>1. ปริมาณน้ำใช้การได้/น้ำต้นทุน</t>
  </si>
  <si>
    <t>2. จำนวนผู้ใช้น้ำเพื่อการบริหารจัดการน้ำของจังหวัด</t>
  </si>
  <si>
    <t xml:space="preserve">เพิ่มความมั่นคงด้านน้ำของจังหวัด </t>
  </si>
  <si>
    <t xml:space="preserve">รักษาผลิตภาพการผลิตและความมั่นคงทางอาหาร </t>
  </si>
  <si>
    <t>เพิ่มขีดความสามารถของภาคการท่องเที่ยวให้มีการเติบโตอย่างยั่งยืนและรองรับความเสี่ยงจากการเปลี่ยนแปลงสภาพภูมิอากาศ</t>
  </si>
  <si>
    <t>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t>
  </si>
  <si>
    <t>บริหารจัดการทรัพยากรธรรมชาติและความหลากหลายทางชีวภาพอย่างยั่งยืนเพื่อรองรับผลกระทบจากการเปลี่ยนแปลงสภาพภูมิอากาศ</t>
  </si>
  <si>
    <t>ประชาชน ชุมชน และเมืองมีความพร้อมและขีดความสามารถในการปรับตัวต่อความเสี่ยงและผลกระทบจากการเปลี่ยนแปลงสภาพภูมิอากาศที่เหมาะสมกับบริบทของพื้นที่</t>
  </si>
  <si>
    <t>1. จำนวรประชาชนที่มีความรู้ ความเข้าใจ สามารถปรับตัวต่อการเปลี่ยนแปลงสภาพภูมิอากาศ</t>
  </si>
  <si>
    <t xml:space="preserve">1. พื้นที่สีเขียว </t>
  </si>
  <si>
    <t>1. จำนวนผู้ป่วย</t>
  </si>
  <si>
    <t>2. จำนวรประชากรที่มีความรู้ ความเข้าใจ ความตระหนักเรื่องผลกระทบต่อสุขภาพจากการเปลี่ยนแปลงสภาพภูมิอากาศ</t>
  </si>
  <si>
    <t>1 รายได้จากการท่องเที่ยว</t>
  </si>
  <si>
    <t>1. ปริมาณผลผลิต</t>
  </si>
  <si>
    <t>2. รายได้เกษตรกร</t>
  </si>
  <si>
    <t xml:space="preserve">โครงการ 1 : โครงการปลูกป่าและทำฝายชะลอน้ำบ้านป่าสักงาม อ.ดอยสะเก็ด					</t>
  </si>
  <si>
    <t xml:space="preserve">โครงการ 2 : โครงการก่อสร้างอ่างเก็บน้ำ, เพิ่มแหล่งกักเก็บน้ำ					</t>
  </si>
  <si>
    <t xml:space="preserve">โครงการ 3 : โครงการการจัดการที่ดินในพื้นที่อนุรักษ์					</t>
  </si>
  <si>
    <t xml:space="preserve">โครงการ 4 : โครงการส่งเสริมเกษตรอินทรีย์ (สตรอเบอร์รี่, ส้ม, กะหล่ำ)					</t>
  </si>
  <si>
    <t xml:space="preserve">โครงการ 5 : โครงการเพิ่มประสิทธิภาพการระบายน้ำ					</t>
  </si>
  <si>
    <t xml:space="preserve">โครงการ 6 : โครงการปรับปรุงคุณภาพน้ำทิ้งของชุมชนเทศบาลนครเชียงใหม่					</t>
  </si>
  <si>
    <t xml:space="preserve">โครงการ 7 : โครงการผันน้ำจากแม่งัด ไปแม่กวง					</t>
  </si>
  <si>
    <t xml:space="preserve">โครงการ 1 : โครงการพัฒนาแหล่งน้ำในพื้นที่การเกษตรในเขตชลประทานและนอกเขตชลประทานให้มีประสิทธิภาพ					</t>
  </si>
  <si>
    <t xml:space="preserve">โครงการ 2 : โครงการ การปลูกพืชแบบผสมผสาน ลดการระบาดของโรคและแมลงศัตรูพืช					</t>
  </si>
  <si>
    <t xml:space="preserve">โครงการ 3 : โครงการเพิ่มประสิทธิภาพการเลี้ยงสัตว์สู่การจัดการฟาร์มตามาตรฐาน GFM					</t>
  </si>
  <si>
    <t xml:space="preserve">โครงการ 1 : การพัฒนาระบบขนส่งสาธารณะ					</t>
  </si>
  <si>
    <t xml:space="preserve">โครงการ 2 : "แผนการตรวจสอบและบำรุงรักษาสิ่งอำนวยความสะดวกในการท่องเที่ยว
(รถ ถนน และสัญญาณจราจร) ไฟฟ้า, น้ำ"					</t>
  </si>
  <si>
    <t xml:space="preserve">โครงการ 3 : ปรับปรุงปฏิทินการท่องเที่ยวให้สอดคล้องกับฤดูกาลที่เปลี่ยนแปลงไป					</t>
  </si>
  <si>
    <t xml:space="preserve">โครงการ 4 : กำหนดรูปแบบการท่องเที่ยวในพื้นที่เสี่ยง และช่วงเวลาให้บริการที่เหมาะสม					</t>
  </si>
  <si>
    <t xml:space="preserve">โครงการ 1 : โครงการรับมือด้านสาธารณสุขในสถานการณ์การเปลี่ยนแปลงสภาวะก๊าซเรือนกระจก สภาวะอากาศและภัยพิบัติ					</t>
  </si>
  <si>
    <t xml:space="preserve">โครงการ 2 : โครงการอนุรักษ์พันธุ์สัตว์ พรรณพืชเฉพาะถิ่นและที่ใกล้สูญพันธุ์					</t>
  </si>
  <si>
    <t xml:space="preserve">โครงการ 3 : โครงการพัฒนาเครือข่ายเฝ้าระวังพื้นที่ป่าอนุรักษ์					</t>
  </si>
  <si>
    <t xml:space="preserve">โครงการ 4 : โครงการพัฒนาระบบติดตามและประเมินตัวชี้วัดความสมบูรณ์ของระบบนิเวศ					</t>
  </si>
  <si>
    <t xml:space="preserve">โครงการ 5 : โครงการจัดทำพัฒนาฐานข้อมูลค่าดัชนีการเปลี่ยนแปลงสถานภาพชนิดพันธุ์ที่ถูกคุกคาม					</t>
  </si>
  <si>
    <t xml:space="preserve">โครงการ 1 : พัฒนาโครงการพื้นฐานที่จำเป็นและมีความคงทน และสามารให้บริการได้อย่างต่อเนื่องในสภาวะฉุกเฉิน					</t>
  </si>
  <si>
    <t xml:space="preserve">โครงการ 2 : การเพิ่มหรือพัฒนาพื้นที่สีเขียวและพื้นที่ปลูกสร้างที่ได้รับผลกระทบจากากรเปลี่ยนแปลงสภาพภูมิอากาศที่มีความจำเป็นในการดำรงชีวิต ในกรณีเกิดภัยพิบัติหรือสภาวะวิกฤติ					</t>
  </si>
  <si>
    <t>จำนวนป่าที่เพิ่มขึ้น</t>
  </si>
  <si>
    <t>เครือข่ายครอบคลุมในพื้นที่ร้อยละ 80</t>
  </si>
  <si>
    <t>เครือข่ายมีศักยภาพในการดูแลป้องกัน</t>
  </si>
  <si>
    <t>ป่ามีความสมบูรณ์มากขึ้น</t>
  </si>
  <si>
    <t>มีฐานข้อมูลครอบคลุมในพื้นที่ร้อยละ 80</t>
  </si>
  <si>
    <t>จำนวนเครือข่ายป้องกันที่เพิ่มขึ้นไม่น้อยกว่าร้อยละ 10</t>
  </si>
  <si>
    <t>จำนวนเครือข่ายที่เพิ่มขึ้นไม่น้อยกว่าร้อยละ 80</t>
  </si>
  <si>
    <t>มีข้อมูลความสมบูรณของระบบนิเวศที่แม่นยำ</t>
  </si>
  <si>
    <t>มีการประเมินและติดตามอย่างน้อยปีละ 2 ครั้ง</t>
  </si>
  <si>
    <t>มีนแนวกันชนบริเวณพื้นที่อนุรักษ์</t>
  </si>
  <si>
    <t>สถิติสัตว์และพรรณพืชสูญพันธุ์ลดลง</t>
  </si>
  <si>
    <t>สัตว์และพรรณพืชมีความสมบูรณ์</t>
  </si>
  <si>
    <t>ผลผลิต =
ปริมาณน้ำต้นทุนเพิ่มขึ้น</t>
  </si>
  <si>
    <t>ผลผลิต =
ป่าเพิ่มขึ้น</t>
  </si>
  <si>
    <t>ผลลัพธ์ =
ปริมาณน้ำต้นทุนเพียงพอกับความต้องการ</t>
  </si>
  <si>
    <t>ผลลัพธ์ =
พื้นที่ต้นน้ำเพิ่มขึ้น</t>
  </si>
  <si>
    <t>ผลกระทบ = มีน้ำเพียงพอต่อการอุปโภคบริโภค, เกษตร, ปศุสัตว์</t>
  </si>
  <si>
    <t>ผลกระทบ =มีน้ำเพียงพอต่อการอุปโภคบริโภค, เกษตร, ปศุสัตว์</t>
  </si>
  <si>
    <t>ผลผลิต =
คลอง, ทางน้ำมีประสิทธิภาพการระบายน้ำเพิ่มขึ้น</t>
  </si>
  <si>
    <t>ผลลัพธ์ =
คุณภาพน้ำดีขึ้น</t>
  </si>
  <si>
    <t>ผลกระทบ = มลพิษทางน้ำลดลง</t>
  </si>
  <si>
    <t xml:space="preserve">ผลผลิต = จำนวนเกษตรกรอินทรีย์เพิ่มมากขึ้น
</t>
  </si>
  <si>
    <t>ผลกระทบ =ลดปัญหาภัยแล้งและขาดแคลนน้ำ</t>
  </si>
  <si>
    <t>ผลลัพธ์ =
น้ำเพียงพอต่อการอุปโภค บริโภคและการเกษตร</t>
  </si>
  <si>
    <t>ผลผลิต =
ปริมาณน้ำที่กักเก็บได้เพิ่มขึ้น</t>
  </si>
  <si>
    <t xml:space="preserve">ผลผลิต = คลอง, ทางน้ำมีประสิทธิภาพการระบายน้ำเพิ่มขึ้น
</t>
  </si>
  <si>
    <t>ผลผลิต =
ได้ปริมาณน้ำเพิ่มขึ้น</t>
  </si>
  <si>
    <t>ผลผลิต =
ปริมาณผลผลิตเพิ่มขึ้น</t>
  </si>
  <si>
    <t>ผลลัพธ์ =
ได้ปริมาณน้ำที่เพียงพอต่อการเกษตร/เพิ่มผลผลิตทางการเกษตร</t>
  </si>
  <si>
    <t>ผลลัพธ์ =
ผลผลิตมีคุณภาพ/รายได้เพิ่มขึ้น</t>
  </si>
  <si>
    <t>ผลลัพธ์ =
ผลผลิตมีคุณภาพ/รายได้, เพิ่มขึ้น</t>
  </si>
  <si>
    <t>ผลกระทบ = ลดการสูญเสียน้ำทางการเกษตรได้</t>
  </si>
  <si>
    <t>ผลผลิต =
มีรถขนส่งสาธารณะที่เพิ่มขึ้น ครอบคลุมพื้นที่การท่องเที่ยว</t>
  </si>
  <si>
    <t>ผลลัพธ์ =
อำนวยความสะดวกให้นักท่องเที่ยว</t>
  </si>
  <si>
    <t>ผลกระทบ =ลดการใช้ปริมาณเชื้อเพลิง</t>
  </si>
  <si>
    <t>ผลผลิต =
แผนการตรวจสอบและบำรุงรักษา</t>
  </si>
  <si>
    <t>ผลลัพธ์ =
อำนวยความสะดวกให้ประชาชนและนักท่องเที่ยว</t>
  </si>
  <si>
    <t>ผลกระทบ =ลดความเสียหายต่อสิ่งอำนวยความสะดวกในการท่องเที่ยว</t>
  </si>
  <si>
    <t>ผลผลิต =
มีปฏิทินการท่องเที่ยวที่สอดคล้อง</t>
  </si>
  <si>
    <t>ผลลัพธ์ =
สร้างโอกาสให้นักท่องเที่ยวมีรูปแบบท่องเที่ยว/กิจกรรมที่มากขึ้น</t>
  </si>
  <si>
    <t>ผลกระทบ =ลดการหยุดชะงักของกิจกรรมการท่องเที่ยวได้/ลดมลภาวะทางอากาศ</t>
  </si>
  <si>
    <t>ผลผลิต =
มีรูปแบบกิจกรรมกับเวลาให้บริการที่เหมาะสมเกิดขึ้น</t>
  </si>
  <si>
    <t>ผลลัพธ์ =
สร้างรายได้ให้แก่ชุมชน/พื้นที่ท่องเที่ยว</t>
  </si>
  <si>
    <t>ผลกระทบ = "มีรูปแบบการท่องเที่ยวที่หลากหลาย/ลดการเกิดมลภาวะ
ทางอากาศในช่วงวิกฤต /ลดความเสียหายจากกิจกรรมของนักท่องเที่ยว"</t>
  </si>
  <si>
    <t>ผลกระทบ = ลดการใช้ปริมาณเชื้อเพลิง</t>
  </si>
  <si>
    <t xml:space="preserve">ผลผลิต = มีรถขนส่งสาธารณะที่เพิ่มขึ้น ครอบคลุมพื้นที่การท่องเที่ยว
</t>
  </si>
  <si>
    <t>มีผลการติดตามและประมินที่ถูกต้อง</t>
  </si>
  <si>
    <t>ผลกระทบ = จำนวนเครือข่ายที่เพิ่มขึ้นไม่น้อยกว่าร้อยละ 80</t>
  </si>
  <si>
    <t xml:space="preserve">ผลลัพธ์ =เครือข่ายมีศักยภาพในการดูแลป้องกัน
</t>
  </si>
  <si>
    <t xml:space="preserve">ผลผลิต = ป่ามีความสมบูรณ์มากขึ้น
</t>
  </si>
  <si>
    <t xml:space="preserve">ผลผลิต = มีผลการติดตามและประมินที่ถูกต้อง
</t>
  </si>
  <si>
    <t xml:space="preserve">ผลลัพธ์ = มีข้อมูลความสมบูรณของระบบนิเวศที่แม่นยำ
</t>
  </si>
  <si>
    <t>ผลกระทบ = ระบบนิเวศมีความสมบูรณืมากขึ้น</t>
  </si>
  <si>
    <t>ผลกระทบ = ป่ามีความสมบูรณ์มากขึ้น</t>
  </si>
  <si>
    <t>ผลลัพธ์ =
 เครือข่ายมีศักยภาพในการดูแลป้องกัน</t>
  </si>
  <si>
    <t>ผลผลิต =
จำนวนเครือข่ายป้องกันที่เพิ่มขึ้นไม่น้อยกว่าร้อยละ 10</t>
  </si>
  <si>
    <t>ผลลัพธ์ = เครือข่ายมีศักยภาพในการดูแลป้องกัน
 เครือข่ายมีศักยภาพในการดูแลป้องกัน</t>
  </si>
  <si>
    <t xml:space="preserve">ผลผลิต = สัตว์และพรรณพืชมีความสมบูรณ์
</t>
  </si>
  <si>
    <t>ผลลัพธ์ =
เครือข่ายมีศักยภาพในการดูแลป้องกัน</t>
  </si>
  <si>
    <t>ผลผลิต =
มีนแนวกันชนบริเวณพื้นที่อนุรักษ์</t>
  </si>
  <si>
    <t>ผลผลิต =
จำนวนโครงสร้างที่ได้รับการพัฒนาให้มีความทันสมัยและตอบสนองต่อสภาวะฉุกเฉิน</t>
  </si>
  <si>
    <t>ผลลัพธ์ =
"ได้รับโครงสร้างที่ได้รับการพัฒนาให้มีความทันสมัยและตอบสนองต่อสภาวะฉุกเฉิน
/ประชาชนได้รับความเป็นอยู่ที่ดีขึ้น"</t>
  </si>
  <si>
    <t>ผลกระทบ = "สาธารณูปโภคมีความมั่นคง
/ลดการเจ็บป่วย/บาดเจ็บ/เสียชีวิต"</t>
  </si>
  <si>
    <t>ผลผลิต =
จำนวนพื้นที่สีเขียวที่เพิ่มขึ้นอำเภอละ 1 แห่ง / จำนวนสิ่งปลูกสร้างที่รองรับต่อสถานการณ์การเปลี่ยนแปลงสภาพภูมิอากาศ</t>
  </si>
  <si>
    <t xml:space="preserve">ผลลัพธ์ = ประชาชนได้รับผลกระทบจากากรเปลี่ยนแปลงภูมิอากาศน้อยลง
</t>
  </si>
  <si>
    <t>ผลกระทบ = ลดการสูญเสียทรัพย์สินจากากรเจ็บป่วย</t>
  </si>
  <si>
    <t>การประปาส่วนภูมิภาคจังหวัดเชียงใหม่
สำนักงานทรัพยากรน้ำบาดาล เขต 1 (ลำปาง)</t>
  </si>
  <si>
    <t>สำนักงานสาธารณสุขจังหวัดเชียงใหม่
องค์การบริหารส่วนจังหวัดเชียงใหม่
	เทศบาลนครเชียงใหม่
เทศบาลเมืองเมืองแกนพัฒนา
เทศบาลเมืองแม่เหียะ
เทศบาลเมืองแม่โจ้
เทศบาลเมืองต้นเปา</t>
  </si>
  <si>
    <t>สำนักงานจัดการทรัพยากรป่าไม้ที่ 1 (เชียงใหม่)
สำนักงานบริหารพื้นที่อนุรักษ์ที่ 16 เชียงใหม่
องค์การอุตสาหกรรมป่าไม้เขตเชียงใหม่
สำนักงานสิ่งแวดล้อมและควบคุมมลพิษที่ 1
สำนักงานทรัพยากรธรรมชาติและสิ่งแวดล้อมจังหวัดเชียงใหม่
พลังงานจังหวัดเชียงใหม่</t>
  </si>
  <si>
    <r>
      <t>ปริมาณน้ำ (m</t>
    </r>
    <r>
      <rPr>
        <vertAlign val="superscript"/>
        <sz val="11"/>
        <color theme="1"/>
        <rFont val="Calibri (Body)"/>
      </rPr>
      <t>3</t>
    </r>
    <r>
      <rPr>
        <sz val="11"/>
        <color theme="1"/>
        <rFont val="Tahoma"/>
        <family val="2"/>
        <scheme val="minor"/>
      </rPr>
      <t>)</t>
    </r>
  </si>
  <si>
    <t>รายงานปริมาณน้ำใช้การได้/น้ำต้นทุน</t>
  </si>
  <si>
    <t>รวบรวมข้อมูลจากรายงาน</t>
  </si>
  <si>
    <t>ร้อยละปริมาณน้ำต้นทุน/น้ำใช้การได้</t>
  </si>
  <si>
    <t>ความเสียหายทางเศรษฐกิจที่เกิดจากปริมาณน้ำไม่มีเพียงพอ</t>
  </si>
  <si>
    <t>สาธารณะ</t>
  </si>
  <si>
    <t>ปริมาณน้ำใช้การได้/ต้นทุน</t>
  </si>
  <si>
    <t>ปริมาณน้ำเพียงพอต่อความต้องการใช้น้ำ</t>
  </si>
  <si>
    <t>รายปี</t>
  </si>
  <si>
    <t xml:space="preserve">การประปาส่วนภูมิภาคจังหวัดเชียงใหม่
สำนักงานจัดการทรัพยากรป่าไม้ที่ 1 (เชียงใหม่)
สำนักงานบริหารพื้นที่อนุรักษ์ที่ 16 เชียงใหม่
สำนักงานทรัพยากรธรรมชาติและสิ่งแวดล้อมจังหวัดเชียงใหม่
</t>
  </si>
  <si>
    <t>เทศบาลนครเชียงใหม่</t>
  </si>
  <si>
    <t>พื้นที่อยู่อาศัย (ไร่)</t>
  </si>
  <si>
    <t>รายงานประจำปี</t>
  </si>
  <si>
    <t>รวบรวมข้อมูลจากรายงาน, ข้อมูลสาสนเทศเชิงพื้นที่ (GIS)</t>
  </si>
  <si>
    <t>ร้อยละพื้นที่</t>
  </si>
  <si>
    <t>พื้นที่ (ไร่)</t>
  </si>
  <si>
    <t>รักษาระบบนิเวศให้ดีขึ้น ประชาชนมีที่ดินทำกินรายได้เพิ่มขึ้น</t>
  </si>
  <si>
    <t xml:space="preserve">สำนักงานจัดการทรัพยากรป่าไม้ที่ 1 (เชียงใหม่)
สำนักงานบริหารพื้นที่อนุรักษ์ที่ 16 เชียงใหม่
สำนักงานทรัพยากรธรรมชาติและสิ่งแวดล้อมจังหวัดเชียงใหม่
</t>
  </si>
  <si>
    <t>ปริมาณผลผลิต (ตัน)</t>
  </si>
  <si>
    <t>รายงานปริมาณผลผลิต</t>
  </si>
  <si>
    <t>ร้อยละการเพิ่มขึ้นของผลผลิตทางการเกษตร</t>
  </si>
  <si>
    <t>มูลค่าทางเศรษฐกิจภาคการเกษตร</t>
  </si>
  <si>
    <t>เกษตรกร</t>
  </si>
  <si>
    <t>ปริมาณผลผลิต (ตัน) ก่อนเริ่มโครงการ</t>
  </si>
  <si>
    <t>เพิ่มผลผลิตทางการเกษตรเพื่อความมั่นคงทางอาหาร</t>
  </si>
  <si>
    <t>ปริมาณปุ๋ยอินทรีย์ (กิโลกรัม)</t>
  </si>
  <si>
    <t>ร้อยละการเพิ่มขึ้นของผลผลิตทางการเกษตรอินทรีย์</t>
  </si>
  <si>
    <t xml:space="preserve">เกษตรและสหกรณ์จังหวัดเชียงใหม่
เกษตรจังหวัดจังหวัดเชียงใหม่
</t>
  </si>
  <si>
    <t>เกษตรและสหกรณ์จังหวัดเชียงใหม่
เกษตรจังหวัดจังหวัดเชียงใหม่
สถานีที่ดินจังหวัดเชียงใหม่</t>
  </si>
  <si>
    <t xml:space="preserve">ปศุสัตว์จังหวัดเชียงใหม่
</t>
  </si>
  <si>
    <t xml:space="preserve">จำนวนนักท่องเที่ยว (ราย) </t>
  </si>
  <si>
    <t>รายงานการดำเนินโครงการ</t>
  </si>
  <si>
    <t>มูลค่าทางเศรษฐกิจภาคการท่องเที่ยว</t>
  </si>
  <si>
    <t>จำนวนนักท่องเที่ยว (ราย)</t>
  </si>
  <si>
    <t>รายได้จากการท่องเที่ยวเพิ่มขึ้น</t>
  </si>
  <si>
    <t>จำนวนโครงสร้างพื้นฐานที่ได้รับการพัฒนา (แห่ง)</t>
  </si>
  <si>
    <t>ร้อยละการเกิดอุบัติเหตุ</t>
  </si>
  <si>
    <t>เพิ่มรายได้ให้กับผู้ประกอบการ</t>
  </si>
  <si>
    <t>สำนักงานจังหวัดเชียงใหม่
ท่าอากาศยานจังหวัดเชียงใหม่ ประชาสัมพันธ์จังหวัด ท่องเที่ยวและกีฬาจังหวัด พาณิชย์จังหวัด</t>
  </si>
  <si>
    <t>จำนวนผู้ป่าวย (ราย)</t>
  </si>
  <si>
    <t>ร้อยละของจำนวนผู้ป่วย</t>
  </si>
  <si>
    <t>ประชาชนมีสุขภาพที่ดีและสร้างมีความตระหนักรู้ให้กับประชาชน</t>
  </si>
  <si>
    <t xml:space="preserve">โครงการ 1 : โครงการปลูกป่าเป็นแนวกันชนบริเวณพื้นที่อนุรักษ์					</t>
  </si>
  <si>
    <t xml:space="preserve">สำนักงานจัดการทรัพยากรป่าไม้ที่ 1 (เชียงใหม่)
สำนักงานบริหารพื้นที่อนุรักษ์ที่ 16 เชียงใหม่
สำนักงานสิ่งแวดล้อมและควบคุมมลพิษที่ 1
สำนักงานทรัพยากรธรรมชาติและสิ่งแวดล้อมจังหวัดเชียงใหม่
</t>
  </si>
  <si>
    <t>พื้นที่ป่า (ไร่)</t>
  </si>
  <si>
    <t>ร้อยละพื้นที่ป่า</t>
  </si>
  <si>
    <t>รักษาระบบนิเวศให้ดีขึ้น</t>
  </si>
  <si>
    <t>พันธุ์สัตว์พื้นถิ่นเพิ่มขึ้น (ตัว), พันธุ์ไม้พืชถิ่นเพิ่มขึ้น (ต้น)</t>
  </si>
  <si>
    <t>จำนวนพันธุ์สัตว์พื้นถิ่น, พันธุ์ไม้ถิ่นที่เพิ่ม</t>
  </si>
  <si>
    <t>จำนวนศูนย์ (แห่ง)</t>
  </si>
  <si>
    <t>ร้อยละจำนวนผู้เข้าอบรมต่อประชากรทั้งหมด</t>
  </si>
  <si>
    <t>จำนวนผู้ป่วย</t>
  </si>
  <si>
    <t xml:space="preserve">สำนักงานทรัพยากรธรรมชาติและสิ่งแวดล้อมจังหวัด </t>
  </si>
  <si>
    <t>ระบบนิเวศมีความสมบูรณ์มากขึ้น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</si>
</sst>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sz val="16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8"/>
      <name val="Tahoma"/>
      <family val="2"/>
      <scheme val="minor"/>
    </font>
    <font>
      <b/>
      <sz val="14"/>
      <color theme="1"/>
      <name val="Tahoma"/>
      <family val="2"/>
      <scheme val="minor"/>
    </font>
    <font>
      <b/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b/>
      <sz val="12"/>
      <color rgb="FF000000"/>
      <name val="Tahoma"/>
      <family val="2"/>
      <scheme val="minor"/>
    </font>
    <font>
      <b/>
      <sz val="12"/>
      <name val="Tahoma"/>
      <family val="2"/>
      <scheme val="minor"/>
    </font>
    <font>
      <sz val="11"/>
      <color rgb="FFFF0000"/>
      <name val="Tahoma"/>
      <family val="2"/>
      <scheme val="minor"/>
    </font>
    <font>
      <b/>
      <sz val="11"/>
      <color rgb="FFC00000"/>
      <name val="Tahoma"/>
      <family val="2"/>
      <scheme val="minor"/>
    </font>
    <font>
      <sz val="11"/>
      <color rgb="FFC00000"/>
      <name val="Tahoma"/>
      <family val="2"/>
      <scheme val="minor"/>
    </font>
    <font>
      <b/>
      <sz val="11"/>
      <color rgb="FFFF0000"/>
      <name val="Tahoma"/>
      <family val="2"/>
      <scheme val="minor"/>
    </font>
    <font>
      <b/>
      <sz val="11"/>
      <color theme="5" tint="-0.249977111117893"/>
      <name val="Tahoma"/>
      <family val="2"/>
      <scheme val="minor"/>
    </font>
    <font>
      <b/>
      <sz val="11"/>
      <color theme="5"/>
      <name val="Tahoma"/>
      <family val="2"/>
      <scheme val="minor"/>
    </font>
    <font>
      <b/>
      <sz val="11"/>
      <color theme="4"/>
      <name val="Tahoma"/>
      <family val="2"/>
      <scheme val="minor"/>
    </font>
    <font>
      <b/>
      <sz val="11"/>
      <color theme="9" tint="-0.249977111117893"/>
      <name val="Tahoma"/>
      <family val="2"/>
      <scheme val="minor"/>
    </font>
    <font>
      <sz val="12"/>
      <color rgb="FFFF0000"/>
      <name val="Tahoma"/>
      <family val="2"/>
      <scheme val="minor"/>
    </font>
    <font>
      <sz val="11"/>
      <color rgb="FF000000"/>
      <name val="Tahoma"/>
      <family val="2"/>
      <scheme val="minor"/>
    </font>
    <font>
      <vertAlign val="superscript"/>
      <sz val="11"/>
      <color theme="1"/>
      <name val="Calibri (Body)"/>
    </font>
  </fonts>
  <fills count="2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FCE4D6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0" fillId="0" borderId="0" xfId="0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 vertical="top"/>
    </xf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/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9" fillId="0" borderId="0" xfId="0" applyFont="1"/>
    <xf numFmtId="0" fontId="7" fillId="16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 readingOrder="1"/>
    </xf>
    <xf numFmtId="0" fontId="11" fillId="0" borderId="1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9" borderId="1" xfId="0" applyFont="1" applyFill="1" applyBorder="1" applyAlignment="1">
      <alignment vertical="center" wrapText="1"/>
    </xf>
    <xf numFmtId="0" fontId="10" fillId="10" borderId="1" xfId="0" applyFont="1" applyFill="1" applyBorder="1" applyAlignment="1">
      <alignment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9" borderId="1" xfId="0" applyFont="1" applyFill="1" applyBorder="1" applyAlignment="1">
      <alignment horizontal="left" vertical="center" wrapText="1"/>
    </xf>
    <xf numFmtId="0" fontId="10" fillId="1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13" borderId="1" xfId="0" applyFill="1" applyBorder="1" applyAlignment="1">
      <alignment horizontal="left" vertical="center" wrapText="1"/>
    </xf>
    <xf numFmtId="0" fontId="0" fillId="14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/>
    <xf numFmtId="0" fontId="0" fillId="0" borderId="0" xfId="0" applyAlignment="1">
      <alignment horizontal="righ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/>
    <xf numFmtId="0" fontId="0" fillId="16" borderId="1" xfId="0" applyFill="1" applyBorder="1"/>
    <xf numFmtId="0" fontId="14" fillId="0" borderId="0" xfId="0" applyFont="1"/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19" borderId="1" xfId="0" applyFill="1" applyBorder="1" applyAlignment="1">
      <alignment horizontal="center" vertical="center"/>
    </xf>
    <xf numFmtId="0" fontId="0" fillId="19" borderId="1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10" fillId="17" borderId="1" xfId="0" applyFont="1" applyFill="1" applyBorder="1" applyAlignment="1">
      <alignment vertical="center"/>
    </xf>
    <xf numFmtId="0" fontId="10" fillId="17" borderId="1" xfId="0" applyFont="1" applyFill="1" applyBorder="1" applyAlignment="1">
      <alignment vertical="center" wrapText="1"/>
    </xf>
    <xf numFmtId="0" fontId="11" fillId="18" borderId="1" xfId="0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2" fontId="11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0" fillId="16" borderId="7" xfId="0" applyFill="1" applyBorder="1" applyAlignment="1">
      <alignment horizontal="left" vertical="top"/>
    </xf>
    <xf numFmtId="0" fontId="10" fillId="17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7" fillId="5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7" fillId="5" borderId="5" xfId="0" applyFont="1" applyFill="1" applyBorder="1" applyAlignment="1">
      <alignment horizontal="center" wrapText="1"/>
    </xf>
    <xf numFmtId="0" fontId="11" fillId="0" borderId="6" xfId="0" applyFont="1" applyBorder="1" applyAlignment="1">
      <alignment wrapText="1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wrapText="1"/>
    </xf>
    <xf numFmtId="0" fontId="11" fillId="0" borderId="15" xfId="0" applyFont="1" applyBorder="1" applyAlignment="1">
      <alignment horizontal="justify" vertical="center" wrapText="1"/>
    </xf>
    <xf numFmtId="0" fontId="11" fillId="0" borderId="5" xfId="0" applyFont="1" applyBorder="1" applyAlignment="1">
      <alignment wrapText="1"/>
    </xf>
    <xf numFmtId="0" fontId="11" fillId="0" borderId="1" xfId="0" applyFont="1" applyBorder="1" applyAlignment="1">
      <alignment horizontal="justify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1" fillId="18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vertical="center"/>
    </xf>
    <xf numFmtId="2" fontId="11" fillId="0" borderId="5" xfId="0" applyNumberFormat="1" applyFont="1" applyBorder="1" applyAlignment="1">
      <alignment vertical="center"/>
    </xf>
    <xf numFmtId="0" fontId="10" fillId="17" borderId="1" xfId="0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vertical="center"/>
    </xf>
    <xf numFmtId="1" fontId="11" fillId="0" borderId="4" xfId="0" applyNumberFormat="1" applyFont="1" applyBorder="1" applyAlignment="1">
      <alignment vertical="center"/>
    </xf>
    <xf numFmtId="1" fontId="11" fillId="0" borderId="5" xfId="0" applyNumberFormat="1" applyFont="1" applyBorder="1" applyAlignment="1">
      <alignment vertical="center"/>
    </xf>
    <xf numFmtId="0" fontId="7" fillId="14" borderId="5" xfId="0" applyFont="1" applyFill="1" applyBorder="1" applyAlignment="1">
      <alignment horizontal="center"/>
    </xf>
    <xf numFmtId="0" fontId="7" fillId="14" borderId="1" xfId="0" applyFont="1" applyFill="1" applyBorder="1" applyAlignment="1">
      <alignment vertical="top"/>
    </xf>
    <xf numFmtId="0" fontId="0" fillId="14" borderId="1" xfId="0" applyFill="1" applyBorder="1" applyAlignment="1">
      <alignment horizontal="left" vertical="top"/>
    </xf>
    <xf numFmtId="0" fontId="0" fillId="14" borderId="5" xfId="0" applyFill="1" applyBorder="1" applyAlignment="1">
      <alignment horizontal="left"/>
    </xf>
    <xf numFmtId="0" fontId="0" fillId="14" borderId="6" xfId="0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horizontal="left" vertical="top"/>
    </xf>
    <xf numFmtId="0" fontId="23" fillId="21" borderId="1" xfId="0" applyFont="1" applyFill="1" applyBorder="1" applyAlignment="1">
      <alignment horizontal="left" vertical="top" wrapText="1"/>
    </xf>
    <xf numFmtId="0" fontId="0" fillId="14" borderId="1" xfId="0" applyFill="1" applyBorder="1" applyAlignment="1">
      <alignment horizontal="left"/>
    </xf>
    <xf numFmtId="0" fontId="0" fillId="14" borderId="1" xfId="0" applyFill="1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0" fillId="19" borderId="2" xfId="0" applyFont="1" applyFill="1" applyBorder="1" applyAlignment="1">
      <alignment horizontal="left" vertical="center"/>
    </xf>
    <xf numFmtId="0" fontId="20" fillId="19" borderId="3" xfId="0" applyFont="1" applyFill="1" applyBorder="1" applyAlignment="1">
      <alignment horizontal="left" vertical="center"/>
    </xf>
    <xf numFmtId="0" fontId="20" fillId="19" borderId="4" xfId="0" applyFont="1" applyFill="1" applyBorder="1" applyAlignment="1">
      <alignment horizontal="left" vertical="center"/>
    </xf>
    <xf numFmtId="0" fontId="21" fillId="19" borderId="2" xfId="0" applyFont="1" applyFill="1" applyBorder="1" applyAlignment="1">
      <alignment horizontal="left" vertical="center"/>
    </xf>
    <xf numFmtId="0" fontId="21" fillId="19" borderId="3" xfId="0" applyFont="1" applyFill="1" applyBorder="1" applyAlignment="1">
      <alignment horizontal="left" vertical="center"/>
    </xf>
    <xf numFmtId="0" fontId="21" fillId="19" borderId="4" xfId="0" applyFont="1" applyFill="1" applyBorder="1" applyAlignment="1">
      <alignment horizontal="left" vertical="center"/>
    </xf>
    <xf numFmtId="0" fontId="15" fillId="19" borderId="1" xfId="0" applyFont="1" applyFill="1" applyBorder="1" applyAlignment="1">
      <alignment horizontal="left" vertical="center"/>
    </xf>
    <xf numFmtId="0" fontId="16" fillId="19" borderId="1" xfId="0" applyFont="1" applyFill="1" applyBorder="1" applyAlignment="1">
      <alignment horizontal="left" vertical="center"/>
    </xf>
    <xf numFmtId="0" fontId="17" fillId="19" borderId="2" xfId="0" applyFont="1" applyFill="1" applyBorder="1" applyAlignment="1">
      <alignment horizontal="left" vertical="center"/>
    </xf>
    <xf numFmtId="0" fontId="17" fillId="19" borderId="3" xfId="0" applyFont="1" applyFill="1" applyBorder="1" applyAlignment="1">
      <alignment horizontal="left" vertical="center"/>
    </xf>
    <xf numFmtId="0" fontId="17" fillId="19" borderId="4" xfId="0" applyFont="1" applyFill="1" applyBorder="1" applyAlignment="1">
      <alignment horizontal="left" vertical="center"/>
    </xf>
    <xf numFmtId="0" fontId="18" fillId="19" borderId="2" xfId="0" applyFont="1" applyFill="1" applyBorder="1" applyAlignment="1">
      <alignment horizontal="left" vertical="center"/>
    </xf>
    <xf numFmtId="0" fontId="18" fillId="19" borderId="3" xfId="0" applyFont="1" applyFill="1" applyBorder="1" applyAlignment="1">
      <alignment horizontal="left" vertical="center"/>
    </xf>
    <xf numFmtId="0" fontId="18" fillId="19" borderId="4" xfId="0" applyFont="1" applyFill="1" applyBorder="1" applyAlignment="1">
      <alignment horizontal="left" vertical="center"/>
    </xf>
    <xf numFmtId="0" fontId="19" fillId="19" borderId="2" xfId="0" applyFont="1" applyFill="1" applyBorder="1" applyAlignment="1">
      <alignment horizontal="left" vertical="center"/>
    </xf>
    <xf numFmtId="0" fontId="19" fillId="19" borderId="3" xfId="0" applyFont="1" applyFill="1" applyBorder="1" applyAlignment="1">
      <alignment horizontal="left" vertical="center"/>
    </xf>
    <xf numFmtId="0" fontId="19" fillId="19" borderId="4" xfId="0" applyFont="1" applyFill="1" applyBorder="1" applyAlignment="1">
      <alignment horizontal="left" vertical="center"/>
    </xf>
    <xf numFmtId="0" fontId="10" fillId="19" borderId="2" xfId="0" applyFont="1" applyFill="1" applyBorder="1" applyAlignment="1">
      <alignment horizontal="left" vertical="center" wrapText="1"/>
    </xf>
    <xf numFmtId="0" fontId="11" fillId="19" borderId="3" xfId="0" applyFont="1" applyFill="1" applyBorder="1" applyAlignment="1">
      <alignment horizontal="left" vertical="center" wrapText="1"/>
    </xf>
    <xf numFmtId="0" fontId="11" fillId="19" borderId="4" xfId="0" applyFont="1" applyFill="1" applyBorder="1" applyAlignment="1">
      <alignment horizontal="left" vertical="center" wrapText="1"/>
    </xf>
    <xf numFmtId="0" fontId="10" fillId="17" borderId="12" xfId="0" applyFont="1" applyFill="1" applyBorder="1" applyAlignment="1">
      <alignment horizontal="center" vertical="center" wrapText="1"/>
    </xf>
    <xf numFmtId="0" fontId="10" fillId="17" borderId="14" xfId="0" applyFont="1" applyFill="1" applyBorder="1" applyAlignment="1">
      <alignment horizontal="center" vertical="center" wrapText="1"/>
    </xf>
    <xf numFmtId="0" fontId="10" fillId="17" borderId="13" xfId="0" applyFont="1" applyFill="1" applyBorder="1" applyAlignment="1">
      <alignment horizontal="center" vertical="center" wrapText="1"/>
    </xf>
    <xf numFmtId="0" fontId="10" fillId="17" borderId="5" xfId="0" applyFont="1" applyFill="1" applyBorder="1" applyAlignment="1">
      <alignment horizontal="center" vertical="center" wrapText="1"/>
    </xf>
    <xf numFmtId="0" fontId="10" fillId="17" borderId="7" xfId="0" applyFont="1" applyFill="1" applyBorder="1" applyAlignment="1">
      <alignment horizontal="center" vertical="center" wrapText="1"/>
    </xf>
    <xf numFmtId="0" fontId="10" fillId="17" borderId="6" xfId="0" applyFont="1" applyFill="1" applyBorder="1" applyAlignment="1">
      <alignment horizontal="center" vertical="center" wrapText="1"/>
    </xf>
    <xf numFmtId="0" fontId="10" fillId="19" borderId="1" xfId="0" applyFont="1" applyFill="1" applyBorder="1" applyAlignment="1">
      <alignment horizontal="left" vertical="center"/>
    </xf>
    <xf numFmtId="0" fontId="10" fillId="19" borderId="10" xfId="0" applyFont="1" applyFill="1" applyBorder="1" applyAlignment="1">
      <alignment horizontal="left" vertical="center" wrapText="1"/>
    </xf>
    <xf numFmtId="0" fontId="10" fillId="19" borderId="11" xfId="0" applyFont="1" applyFill="1" applyBorder="1" applyAlignment="1">
      <alignment horizontal="left" vertical="center" wrapText="1"/>
    </xf>
    <xf numFmtId="0" fontId="10" fillId="19" borderId="3" xfId="0" applyFont="1" applyFill="1" applyBorder="1" applyAlignment="1">
      <alignment horizontal="left" vertical="center" wrapText="1"/>
    </xf>
    <xf numFmtId="0" fontId="10" fillId="19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0" fillId="17" borderId="2" xfId="0" applyFont="1" applyFill="1" applyBorder="1" applyAlignment="1">
      <alignment horizontal="center" vertical="center"/>
    </xf>
    <xf numFmtId="0" fontId="10" fillId="17" borderId="3" xfId="0" applyFont="1" applyFill="1" applyBorder="1" applyAlignment="1">
      <alignment horizontal="center" vertical="center"/>
    </xf>
    <xf numFmtId="0" fontId="10" fillId="17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19" borderId="1" xfId="0" applyFont="1" applyFill="1" applyBorder="1" applyAlignment="1">
      <alignment horizontal="left" vertical="center"/>
    </xf>
    <xf numFmtId="0" fontId="10" fillId="19" borderId="2" xfId="0" applyFont="1" applyFill="1" applyBorder="1" applyAlignment="1">
      <alignment horizontal="left" vertical="center"/>
    </xf>
    <xf numFmtId="0" fontId="10" fillId="19" borderId="3" xfId="0" applyFont="1" applyFill="1" applyBorder="1" applyAlignment="1">
      <alignment horizontal="left" vertical="center"/>
    </xf>
    <xf numFmtId="0" fontId="10" fillId="19" borderId="4" xfId="0" applyFont="1" applyFill="1" applyBorder="1" applyAlignment="1">
      <alignment horizontal="left" vertical="center"/>
    </xf>
    <xf numFmtId="1" fontId="10" fillId="19" borderId="2" xfId="0" applyNumberFormat="1" applyFont="1" applyFill="1" applyBorder="1" applyAlignment="1">
      <alignment horizontal="left" vertical="center" wrapText="1"/>
    </xf>
    <xf numFmtId="1" fontId="10" fillId="19" borderId="3" xfId="0" applyNumberFormat="1" applyFont="1" applyFill="1" applyBorder="1" applyAlignment="1">
      <alignment horizontal="left" vertical="center" wrapText="1"/>
    </xf>
    <xf numFmtId="1" fontId="10" fillId="19" borderId="4" xfId="0" applyNumberFormat="1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0" fillId="19" borderId="2" xfId="0" applyFont="1" applyFill="1" applyBorder="1" applyAlignment="1">
      <alignment vertical="center" wrapText="1"/>
    </xf>
    <xf numFmtId="0" fontId="10" fillId="19" borderId="3" xfId="0" applyFont="1" applyFill="1" applyBorder="1" applyAlignment="1">
      <alignment vertical="center" wrapText="1"/>
    </xf>
    <xf numFmtId="0" fontId="10" fillId="19" borderId="4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14" borderId="1" xfId="0" applyFill="1" applyBorder="1" applyAlignment="1">
      <alignment horizontal="left" vertical="top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left"/>
    </xf>
    <xf numFmtId="0" fontId="0" fillId="15" borderId="1" xfId="0" applyFill="1" applyBorder="1" applyAlignment="1">
      <alignment horizontal="left"/>
    </xf>
    <xf numFmtId="0" fontId="11" fillId="0" borderId="16" xfId="0" applyFont="1" applyBorder="1" applyAlignment="1">
      <alignment horizontal="left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23" fillId="20" borderId="2" xfId="0" applyFont="1" applyFill="1" applyBorder="1" applyAlignment="1">
      <alignment horizontal="left"/>
    </xf>
    <xf numFmtId="0" fontId="23" fillId="20" borderId="3" xfId="0" applyFont="1" applyFill="1" applyBorder="1" applyAlignment="1">
      <alignment horizontal="left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16" borderId="5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6" borderId="6" xfId="0" applyFont="1" applyFill="1" applyBorder="1" applyAlignment="1">
      <alignment horizontal="center" vertical="center" wrapText="1"/>
    </xf>
    <xf numFmtId="0" fontId="0" fillId="16" borderId="5" xfId="0" applyFill="1" applyBorder="1" applyAlignment="1">
      <alignment horizontal="left" vertical="top"/>
    </xf>
    <xf numFmtId="0" fontId="0" fillId="16" borderId="7" xfId="0" applyFill="1" applyBorder="1" applyAlignment="1">
      <alignment horizontal="left" vertical="top"/>
    </xf>
    <xf numFmtId="1" fontId="0" fillId="16" borderId="1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1" fontId="0" fillId="0" borderId="5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0" fillId="16" borderId="1" xfId="0" applyFill="1" applyBorder="1" applyAlignment="1">
      <alignment horizontal="left" vertical="top"/>
    </xf>
    <xf numFmtId="1" fontId="0" fillId="16" borderId="5" xfId="0" applyNumberFormat="1" applyFill="1" applyBorder="1" applyAlignment="1">
      <alignment horizontal="center" vertical="center"/>
    </xf>
    <xf numFmtId="1" fontId="0" fillId="16" borderId="7" xfId="0" applyNumberFormat="1" applyFill="1" applyBorder="1" applyAlignment="1">
      <alignment horizontal="center" vertical="center"/>
    </xf>
    <xf numFmtId="1" fontId="0" fillId="16" borderId="6" xfId="0" applyNumberFormat="1" applyFill="1" applyBorder="1" applyAlignment="1">
      <alignment horizontal="center" vertical="center"/>
    </xf>
    <xf numFmtId="0" fontId="0" fillId="16" borderId="6" xfId="0" applyFill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1" fontId="0" fillId="0" borderId="1" xfId="0" applyNumberForma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194235</xdr:colOff>
      <xdr:row>4</xdr:row>
      <xdr:rowOff>125506</xdr:rowOff>
    </xdr:from>
    <xdr:to>
      <xdr:col>8</xdr:col>
      <xdr:colOff>582706</xdr:colOff>
      <xdr:row>17</xdr:row>
      <xdr:rowOff>73212</xdr:rowOff>
    </xdr:to>
    <xdr:sp macro="" textlink="">
      <xdr:nvSpPr>
        <xdr:cNvPr id="2" name="Right Brace 2">
          <a:extLst>
            <a:ext uri="{FF2B5EF4-FFF2-40B4-BE49-F238E27FC236}">
              <a16:creationId xmlns:a16="http://schemas.microsoft.com/office/drawing/2014/main" id="{65935BC3-DCB5-4058-945C-1F99D15EA6E7}"/>
            </a:ext>
          </a:extLst>
        </xdr:cNvPr>
        <xdr:cNvSpPr/>
      </xdr:nvSpPr>
      <xdr:spPr>
        <a:xfrm>
          <a:off x="8751495" y="849406"/>
          <a:ext cx="388471" cy="2614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21</xdr:row>
      <xdr:rowOff>125506</xdr:rowOff>
    </xdr:from>
    <xdr:to>
      <xdr:col>8</xdr:col>
      <xdr:colOff>582706</xdr:colOff>
      <xdr:row>31</xdr:row>
      <xdr:rowOff>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B7DB3480-5ED0-4E5B-9083-9EE772DD0705}"/>
            </a:ext>
          </a:extLst>
        </xdr:cNvPr>
        <xdr:cNvSpPr/>
      </xdr:nvSpPr>
      <xdr:spPr>
        <a:xfrm>
          <a:off x="8751495" y="4263166"/>
          <a:ext cx="388471" cy="2614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35</xdr:row>
      <xdr:rowOff>125506</xdr:rowOff>
    </xdr:from>
    <xdr:to>
      <xdr:col>8</xdr:col>
      <xdr:colOff>582706</xdr:colOff>
      <xdr:row>45</xdr:row>
      <xdr:rowOff>0</xdr:rowOff>
    </xdr:to>
    <xdr:sp macro="" textlink="">
      <xdr:nvSpPr>
        <xdr:cNvPr id="4" name="Right Brace 2">
          <a:extLst>
            <a:ext uri="{FF2B5EF4-FFF2-40B4-BE49-F238E27FC236}">
              <a16:creationId xmlns:a16="http://schemas.microsoft.com/office/drawing/2014/main" id="{32D0C6D0-6EE7-4F2C-9A84-3FB0AE556104}"/>
            </a:ext>
          </a:extLst>
        </xdr:cNvPr>
        <xdr:cNvSpPr/>
      </xdr:nvSpPr>
      <xdr:spPr>
        <a:xfrm>
          <a:off x="8751495" y="7676926"/>
          <a:ext cx="388471" cy="328526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48</xdr:row>
      <xdr:rowOff>125506</xdr:rowOff>
    </xdr:from>
    <xdr:to>
      <xdr:col>8</xdr:col>
      <xdr:colOff>582706</xdr:colOff>
      <xdr:row>53</xdr:row>
      <xdr:rowOff>0</xdr:rowOff>
    </xdr:to>
    <xdr:sp macro="" textlink="">
      <xdr:nvSpPr>
        <xdr:cNvPr id="5" name="Right Brace 2">
          <a:extLst>
            <a:ext uri="{FF2B5EF4-FFF2-40B4-BE49-F238E27FC236}">
              <a16:creationId xmlns:a16="http://schemas.microsoft.com/office/drawing/2014/main" id="{1C52DEB2-C324-441F-BC55-757B883A23E2}"/>
            </a:ext>
          </a:extLst>
        </xdr:cNvPr>
        <xdr:cNvSpPr/>
      </xdr:nvSpPr>
      <xdr:spPr>
        <a:xfrm>
          <a:off x="8751495" y="11761246"/>
          <a:ext cx="388471" cy="313286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56</xdr:row>
      <xdr:rowOff>125506</xdr:rowOff>
    </xdr:from>
    <xdr:to>
      <xdr:col>8</xdr:col>
      <xdr:colOff>582706</xdr:colOff>
      <xdr:row>65</xdr:row>
      <xdr:rowOff>0</xdr:rowOff>
    </xdr:to>
    <xdr:sp macro="" textlink="">
      <xdr:nvSpPr>
        <xdr:cNvPr id="6" name="Right Brace 2">
          <a:extLst>
            <a:ext uri="{FF2B5EF4-FFF2-40B4-BE49-F238E27FC236}">
              <a16:creationId xmlns:a16="http://schemas.microsoft.com/office/drawing/2014/main" id="{86A05CBB-9B28-4911-9156-D6CFBFCB727C}"/>
            </a:ext>
          </a:extLst>
        </xdr:cNvPr>
        <xdr:cNvSpPr/>
      </xdr:nvSpPr>
      <xdr:spPr>
        <a:xfrm>
          <a:off x="8751495" y="15693166"/>
          <a:ext cx="388471" cy="2614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68</xdr:row>
      <xdr:rowOff>125506</xdr:rowOff>
    </xdr:from>
    <xdr:to>
      <xdr:col>8</xdr:col>
      <xdr:colOff>582706</xdr:colOff>
      <xdr:row>75</xdr:row>
      <xdr:rowOff>0</xdr:rowOff>
    </xdr:to>
    <xdr:sp macro="" textlink="">
      <xdr:nvSpPr>
        <xdr:cNvPr id="7" name="Right Brace 2">
          <a:extLst>
            <a:ext uri="{FF2B5EF4-FFF2-40B4-BE49-F238E27FC236}">
              <a16:creationId xmlns:a16="http://schemas.microsoft.com/office/drawing/2014/main" id="{A51746DB-2A14-4DB8-A179-BC7384F6DA0A}"/>
            </a:ext>
          </a:extLst>
        </xdr:cNvPr>
        <xdr:cNvSpPr/>
      </xdr:nvSpPr>
      <xdr:spPr>
        <a:xfrm>
          <a:off x="8751495" y="19106926"/>
          <a:ext cx="388471" cy="243182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4</xdr:col>
      <xdr:colOff>1647572</xdr:colOff>
      <xdr:row>6</xdr:row>
      <xdr:rowOff>49012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9</xdr:col>
      <xdr:colOff>467633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79375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8476115" y="-1520597"/>
          <a:ext cx="201839" cy="567417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102052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3847990" y="-915761"/>
          <a:ext cx="226331" cy="448536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zoomScale="85" zoomScaleNormal="85" workbookViewId="0">
      <selection activeCell="AB17" sqref="AB17"/>
    </sheetView>
  </sheetViews>
  <sheetFormatPr baseColWidth="10" defaultColWidth="8.6640625" defaultRowHeight="15" x14ac:dyDescent="0.2"/>
  <cols>
    <col min="1" max="16384" width="8.6640625" style="1"/>
  </cols>
  <sheetData>
    <row r="1" spans="1:13" s="2" customFormat="1" ht="22" customHeight="1" x14ac:dyDescent="0.25">
      <c r="A1" s="2" t="s">
        <v>0</v>
      </c>
    </row>
    <row r="3" spans="1:13" ht="41.5" customHeight="1" x14ac:dyDescent="0.2">
      <c r="A3" s="120" t="s">
        <v>4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</row>
    <row r="4" spans="1:13" ht="47" customHeight="1" x14ac:dyDescent="0.2">
      <c r="A4" s="120" t="s">
        <v>1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</row>
    <row r="5" spans="1:13" ht="42" customHeight="1" x14ac:dyDescent="0.2">
      <c r="A5" s="120" t="s">
        <v>5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</row>
    <row r="6" spans="1:13" ht="32.5" customHeight="1" x14ac:dyDescent="0.2">
      <c r="A6" s="120" t="s">
        <v>1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</row>
    <row r="7" spans="1:13" ht="46" customHeight="1" x14ac:dyDescent="0.2">
      <c r="A7" s="120" t="s">
        <v>6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</row>
    <row r="8" spans="1:13" ht="32.5" customHeight="1" x14ac:dyDescent="0.2">
      <c r="A8" s="123" t="s">
        <v>1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</row>
    <row r="9" spans="1:13" ht="55.5" customHeight="1" x14ac:dyDescent="0.2">
      <c r="A9" s="120" t="s">
        <v>7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</row>
    <row r="10" spans="1:13" ht="40.5" customHeight="1" x14ac:dyDescent="0.2">
      <c r="A10" s="121" t="s">
        <v>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ht="52.5" customHeight="1" x14ac:dyDescent="0.2">
      <c r="A11" s="120" t="s">
        <v>8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</row>
    <row r="12" spans="1:13" ht="40.5" customHeight="1" x14ac:dyDescent="0.2">
      <c r="A12" s="121" t="s">
        <v>2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5" spans="1:13" ht="21" x14ac:dyDescent="0.25">
      <c r="A15" s="2" t="s">
        <v>3</v>
      </c>
      <c r="H15" s="3"/>
    </row>
    <row r="16" spans="1:13" x14ac:dyDescent="0.2">
      <c r="H16" s="3"/>
    </row>
    <row r="17" spans="1:13" x14ac:dyDescent="0.2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  <row r="18" spans="1:13" x14ac:dyDescent="0.2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</row>
    <row r="19" spans="1:13" x14ac:dyDescent="0.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</row>
    <row r="20" spans="1:13" x14ac:dyDescent="0.2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</row>
    <row r="21" spans="1:13" x14ac:dyDescent="0.2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</row>
    <row r="22" spans="1:13" x14ac:dyDescent="0.2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</row>
    <row r="23" spans="1:13" x14ac:dyDescent="0.2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</row>
    <row r="24" spans="1:13" x14ac:dyDescent="0.2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</row>
    <row r="25" spans="1:13" x14ac:dyDescent="0.2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</row>
    <row r="26" spans="1:13" x14ac:dyDescent="0.2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</row>
  </sheetData>
  <mergeCells count="11">
    <mergeCell ref="A8:M8"/>
    <mergeCell ref="A3:M3"/>
    <mergeCell ref="A4:M4"/>
    <mergeCell ref="A5:M5"/>
    <mergeCell ref="A6:M6"/>
    <mergeCell ref="A7:M7"/>
    <mergeCell ref="A9:M9"/>
    <mergeCell ref="A10:M10"/>
    <mergeCell ref="A11:M11"/>
    <mergeCell ref="A12:M12"/>
    <mergeCell ref="A17:M26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5EB04-E224-4A5D-8543-DE9E44B0FEC9}">
  <dimension ref="B3:J44"/>
  <sheetViews>
    <sheetView zoomScale="90" workbookViewId="0">
      <selection activeCell="H18" sqref="H18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56" t="s">
        <v>220</v>
      </c>
      <c r="C3" s="14" t="s">
        <v>76</v>
      </c>
      <c r="D3" s="14" t="s">
        <v>77</v>
      </c>
      <c r="E3" s="14" t="s">
        <v>78</v>
      </c>
      <c r="F3" s="14" t="s">
        <v>79</v>
      </c>
      <c r="G3" s="14" t="s">
        <v>59</v>
      </c>
      <c r="H3" s="14" t="s">
        <v>80</v>
      </c>
      <c r="I3" s="23" t="s">
        <v>81</v>
      </c>
      <c r="J3" s="14" t="s">
        <v>221</v>
      </c>
    </row>
    <row r="4" spans="2:10" x14ac:dyDescent="0.15">
      <c r="B4" s="228" t="s">
        <v>50</v>
      </c>
      <c r="C4" s="58">
        <v>25</v>
      </c>
      <c r="D4" s="58">
        <v>15</v>
      </c>
      <c r="E4" s="58">
        <v>15</v>
      </c>
      <c r="F4" s="58">
        <v>20</v>
      </c>
      <c r="G4" s="58">
        <v>15</v>
      </c>
      <c r="H4" s="58">
        <v>5</v>
      </c>
      <c r="I4" s="58">
        <f>SUM(C4:H4)</f>
        <v>95</v>
      </c>
      <c r="J4" s="230">
        <f>SUM(I4:I6)/3</f>
        <v>88</v>
      </c>
    </row>
    <row r="5" spans="2:10" x14ac:dyDescent="0.15">
      <c r="B5" s="229"/>
      <c r="C5" s="58">
        <v>20</v>
      </c>
      <c r="D5" s="58">
        <v>15</v>
      </c>
      <c r="E5" s="58">
        <v>15</v>
      </c>
      <c r="F5" s="58">
        <v>20</v>
      </c>
      <c r="G5" s="58">
        <v>15</v>
      </c>
      <c r="H5" s="58">
        <v>5</v>
      </c>
      <c r="I5" s="58">
        <f t="shared" ref="I5:I6" si="0">SUM(C5:H5)</f>
        <v>90</v>
      </c>
      <c r="J5" s="230"/>
    </row>
    <row r="6" spans="2:10" x14ac:dyDescent="0.15">
      <c r="B6" s="229"/>
      <c r="C6" s="58">
        <v>25</v>
      </c>
      <c r="D6" s="58">
        <v>15</v>
      </c>
      <c r="E6" s="58">
        <v>12</v>
      </c>
      <c r="F6" s="58">
        <v>10</v>
      </c>
      <c r="G6" s="58">
        <v>12</v>
      </c>
      <c r="H6" s="58">
        <v>5</v>
      </c>
      <c r="I6" s="58">
        <f t="shared" si="0"/>
        <v>79</v>
      </c>
      <c r="J6" s="230"/>
    </row>
    <row r="7" spans="2:10" x14ac:dyDescent="0.15">
      <c r="B7" s="231" t="s">
        <v>51</v>
      </c>
      <c r="C7" s="12">
        <v>25</v>
      </c>
      <c r="D7" s="12">
        <v>15</v>
      </c>
      <c r="E7" s="12">
        <v>15</v>
      </c>
      <c r="F7" s="12">
        <v>20</v>
      </c>
      <c r="G7" s="12">
        <v>15</v>
      </c>
      <c r="H7" s="12">
        <v>5</v>
      </c>
      <c r="I7" s="12">
        <f t="shared" ref="I7:I32" si="1">SUM(C7:H7)</f>
        <v>95</v>
      </c>
      <c r="J7" s="230">
        <f t="shared" ref="J7" si="2">SUM(I7:I9)/3</f>
        <v>78</v>
      </c>
    </row>
    <row r="8" spans="2:10" x14ac:dyDescent="0.15">
      <c r="B8" s="232"/>
      <c r="C8" s="12">
        <v>15</v>
      </c>
      <c r="D8" s="12">
        <v>10</v>
      </c>
      <c r="E8" s="12">
        <v>10</v>
      </c>
      <c r="F8" s="12">
        <v>20</v>
      </c>
      <c r="G8" s="12">
        <v>10</v>
      </c>
      <c r="H8" s="12">
        <v>5</v>
      </c>
      <c r="I8" s="12">
        <f t="shared" si="1"/>
        <v>70</v>
      </c>
      <c r="J8" s="230"/>
    </row>
    <row r="9" spans="2:10" x14ac:dyDescent="0.15">
      <c r="B9" s="232"/>
      <c r="C9" s="12">
        <v>20</v>
      </c>
      <c r="D9" s="12">
        <v>10</v>
      </c>
      <c r="E9" s="12">
        <v>12</v>
      </c>
      <c r="F9" s="12">
        <v>10</v>
      </c>
      <c r="G9" s="12">
        <v>12</v>
      </c>
      <c r="H9" s="12">
        <v>5</v>
      </c>
      <c r="I9" s="12">
        <f t="shared" si="1"/>
        <v>69</v>
      </c>
      <c r="J9" s="230"/>
    </row>
    <row r="10" spans="2:10" x14ac:dyDescent="0.15">
      <c r="B10" s="228" t="s">
        <v>52</v>
      </c>
      <c r="C10" s="58">
        <v>20</v>
      </c>
      <c r="D10" s="58">
        <v>10</v>
      </c>
      <c r="E10" s="58">
        <v>10</v>
      </c>
      <c r="F10" s="58">
        <v>10</v>
      </c>
      <c r="G10" s="58">
        <v>15</v>
      </c>
      <c r="H10" s="58">
        <v>5</v>
      </c>
      <c r="I10" s="58">
        <f t="shared" si="1"/>
        <v>70</v>
      </c>
      <c r="J10" s="230">
        <f t="shared" ref="J10" si="3">SUM(I10:I12)/3</f>
        <v>86.666666666666671</v>
      </c>
    </row>
    <row r="11" spans="2:10" x14ac:dyDescent="0.15">
      <c r="B11" s="229"/>
      <c r="C11" s="58">
        <v>25</v>
      </c>
      <c r="D11" s="58">
        <v>15</v>
      </c>
      <c r="E11" s="58">
        <v>15</v>
      </c>
      <c r="F11" s="58">
        <v>20</v>
      </c>
      <c r="G11" s="58">
        <v>15</v>
      </c>
      <c r="H11" s="58">
        <v>10</v>
      </c>
      <c r="I11" s="58">
        <f t="shared" si="1"/>
        <v>100</v>
      </c>
      <c r="J11" s="230"/>
    </row>
    <row r="12" spans="2:10" x14ac:dyDescent="0.15">
      <c r="B12" s="229"/>
      <c r="C12" s="58">
        <v>25</v>
      </c>
      <c r="D12" s="58">
        <v>15</v>
      </c>
      <c r="E12" s="58">
        <v>15</v>
      </c>
      <c r="F12" s="58">
        <v>20</v>
      </c>
      <c r="G12" s="58">
        <v>12</v>
      </c>
      <c r="H12" s="58">
        <v>3</v>
      </c>
      <c r="I12" s="58">
        <f t="shared" si="1"/>
        <v>90</v>
      </c>
      <c r="J12" s="230"/>
    </row>
    <row r="13" spans="2:10" x14ac:dyDescent="0.15">
      <c r="B13" s="231" t="s">
        <v>53</v>
      </c>
      <c r="C13" s="12">
        <v>25</v>
      </c>
      <c r="D13" s="12">
        <v>15</v>
      </c>
      <c r="E13" s="12">
        <v>10</v>
      </c>
      <c r="F13" s="12">
        <v>15</v>
      </c>
      <c r="G13" s="12">
        <v>15</v>
      </c>
      <c r="H13" s="12">
        <v>5</v>
      </c>
      <c r="I13" s="12">
        <f t="shared" si="1"/>
        <v>85</v>
      </c>
      <c r="J13" s="230">
        <f t="shared" ref="J13" si="4">SUM(I13:I15)/3</f>
        <v>83</v>
      </c>
    </row>
    <row r="14" spans="2:10" x14ac:dyDescent="0.15">
      <c r="B14" s="232"/>
      <c r="C14" s="12">
        <v>20</v>
      </c>
      <c r="D14" s="12">
        <v>10</v>
      </c>
      <c r="E14" s="12">
        <v>15</v>
      </c>
      <c r="F14" s="12">
        <v>20</v>
      </c>
      <c r="G14" s="12">
        <v>15</v>
      </c>
      <c r="H14" s="12">
        <v>10</v>
      </c>
      <c r="I14" s="12">
        <f t="shared" si="1"/>
        <v>90</v>
      </c>
      <c r="J14" s="230"/>
    </row>
    <row r="15" spans="2:10" x14ac:dyDescent="0.15">
      <c r="B15" s="232"/>
      <c r="C15" s="12">
        <v>20</v>
      </c>
      <c r="D15" s="12">
        <v>12</v>
      </c>
      <c r="E15" s="12">
        <v>12</v>
      </c>
      <c r="F15" s="12">
        <v>15</v>
      </c>
      <c r="G15" s="12">
        <v>10</v>
      </c>
      <c r="H15" s="12">
        <v>5</v>
      </c>
      <c r="I15" s="12">
        <f t="shared" si="1"/>
        <v>74</v>
      </c>
      <c r="J15" s="230"/>
    </row>
    <row r="16" spans="2:10" x14ac:dyDescent="0.15">
      <c r="B16" s="236" t="s">
        <v>54</v>
      </c>
      <c r="C16" s="58">
        <v>25</v>
      </c>
      <c r="D16" s="58">
        <v>15</v>
      </c>
      <c r="E16" s="58">
        <v>15</v>
      </c>
      <c r="F16" s="58">
        <v>15</v>
      </c>
      <c r="G16" s="58">
        <v>15</v>
      </c>
      <c r="H16" s="58">
        <v>5</v>
      </c>
      <c r="I16" s="58">
        <f t="shared" si="1"/>
        <v>90</v>
      </c>
      <c r="J16" s="230">
        <f t="shared" ref="J16" si="5">SUM(I16:I18)/3</f>
        <v>79.333333333333329</v>
      </c>
    </row>
    <row r="17" spans="2:10" x14ac:dyDescent="0.15">
      <c r="B17" s="236"/>
      <c r="C17" s="58">
        <v>25</v>
      </c>
      <c r="D17" s="58">
        <v>15</v>
      </c>
      <c r="E17" s="58">
        <v>10</v>
      </c>
      <c r="F17" s="58">
        <v>20</v>
      </c>
      <c r="G17" s="58">
        <v>5</v>
      </c>
      <c r="H17" s="58">
        <v>5</v>
      </c>
      <c r="I17" s="58">
        <f t="shared" si="1"/>
        <v>80</v>
      </c>
      <c r="J17" s="230"/>
    </row>
    <row r="18" spans="2:10" x14ac:dyDescent="0.15">
      <c r="B18" s="236"/>
      <c r="C18" s="58">
        <v>20</v>
      </c>
      <c r="D18" s="58">
        <v>10</v>
      </c>
      <c r="E18" s="58">
        <v>12</v>
      </c>
      <c r="F18" s="58">
        <v>10</v>
      </c>
      <c r="G18" s="58">
        <v>10</v>
      </c>
      <c r="H18" s="58">
        <v>6</v>
      </c>
      <c r="I18" s="58">
        <f t="shared" si="1"/>
        <v>68</v>
      </c>
      <c r="J18" s="230"/>
    </row>
    <row r="19" spans="2:10" x14ac:dyDescent="0.15">
      <c r="B19" s="231" t="s">
        <v>55</v>
      </c>
      <c r="C19" s="12">
        <v>25</v>
      </c>
      <c r="D19" s="12">
        <v>15</v>
      </c>
      <c r="E19" s="12">
        <v>15</v>
      </c>
      <c r="F19" s="12">
        <v>15</v>
      </c>
      <c r="G19" s="12">
        <v>15</v>
      </c>
      <c r="H19" s="12">
        <v>5</v>
      </c>
      <c r="I19" s="12">
        <f t="shared" si="1"/>
        <v>90</v>
      </c>
      <c r="J19" s="230">
        <f t="shared" ref="J19" si="6">SUM(I19:I21)/3</f>
        <v>86.666666666666671</v>
      </c>
    </row>
    <row r="20" spans="2:10" x14ac:dyDescent="0.15">
      <c r="B20" s="232"/>
      <c r="C20" s="12">
        <v>25</v>
      </c>
      <c r="D20" s="12">
        <v>15</v>
      </c>
      <c r="E20" s="12">
        <v>15</v>
      </c>
      <c r="F20" s="12">
        <v>20</v>
      </c>
      <c r="G20" s="12">
        <v>10</v>
      </c>
      <c r="H20" s="12">
        <v>5</v>
      </c>
      <c r="I20" s="12">
        <f t="shared" si="1"/>
        <v>90</v>
      </c>
      <c r="J20" s="230"/>
    </row>
    <row r="21" spans="2:10" x14ac:dyDescent="0.15">
      <c r="B21" s="232"/>
      <c r="C21" s="12">
        <v>20</v>
      </c>
      <c r="D21" s="12">
        <v>10</v>
      </c>
      <c r="E21" s="12">
        <v>12</v>
      </c>
      <c r="F21" s="12">
        <v>15</v>
      </c>
      <c r="G21" s="12">
        <v>15</v>
      </c>
      <c r="H21" s="12">
        <v>8</v>
      </c>
      <c r="I21" s="12">
        <f t="shared" si="1"/>
        <v>80</v>
      </c>
      <c r="J21" s="230"/>
    </row>
    <row r="22" spans="2:10" x14ac:dyDescent="0.15">
      <c r="B22" s="228" t="s">
        <v>56</v>
      </c>
      <c r="C22" s="58">
        <v>25</v>
      </c>
      <c r="D22" s="58">
        <v>15</v>
      </c>
      <c r="E22" s="58">
        <v>15</v>
      </c>
      <c r="F22" s="58">
        <v>20</v>
      </c>
      <c r="G22" s="58">
        <v>15</v>
      </c>
      <c r="H22" s="58">
        <v>10</v>
      </c>
      <c r="I22" s="58">
        <f t="shared" si="1"/>
        <v>100</v>
      </c>
      <c r="J22" s="230">
        <f t="shared" ref="J22" si="7">SUM(I22:I24)/3</f>
        <v>86.666666666666671</v>
      </c>
    </row>
    <row r="23" spans="2:10" x14ac:dyDescent="0.15">
      <c r="B23" s="229"/>
      <c r="C23" s="58">
        <v>15</v>
      </c>
      <c r="D23" s="58">
        <v>10</v>
      </c>
      <c r="E23" s="58">
        <v>15</v>
      </c>
      <c r="F23" s="58">
        <v>15</v>
      </c>
      <c r="G23" s="58">
        <v>5</v>
      </c>
      <c r="H23" s="58">
        <v>10</v>
      </c>
      <c r="I23" s="58">
        <f t="shared" si="1"/>
        <v>70</v>
      </c>
      <c r="J23" s="230"/>
    </row>
    <row r="24" spans="2:10" x14ac:dyDescent="0.15">
      <c r="B24" s="229"/>
      <c r="C24" s="58">
        <v>25</v>
      </c>
      <c r="D24" s="58">
        <v>12</v>
      </c>
      <c r="E24" s="58">
        <v>15</v>
      </c>
      <c r="F24" s="58">
        <v>20</v>
      </c>
      <c r="G24" s="58">
        <v>10</v>
      </c>
      <c r="H24" s="58">
        <v>8</v>
      </c>
      <c r="I24" s="58">
        <f t="shared" si="1"/>
        <v>90</v>
      </c>
      <c r="J24" s="230"/>
    </row>
    <row r="25" spans="2:10" x14ac:dyDescent="0.15">
      <c r="B25" s="231" t="s">
        <v>57</v>
      </c>
      <c r="C25" s="12"/>
      <c r="D25" s="12"/>
      <c r="E25" s="12"/>
      <c r="F25" s="12"/>
      <c r="G25" s="12"/>
      <c r="H25" s="12"/>
      <c r="I25" s="12">
        <f t="shared" si="1"/>
        <v>0</v>
      </c>
      <c r="J25" s="233">
        <f>SUM(I25:I28)/4</f>
        <v>0</v>
      </c>
    </row>
    <row r="26" spans="2:10" x14ac:dyDescent="0.15">
      <c r="B26" s="232"/>
      <c r="C26" s="12"/>
      <c r="D26" s="12"/>
      <c r="E26" s="12"/>
      <c r="F26" s="12"/>
      <c r="G26" s="12"/>
      <c r="H26" s="12"/>
      <c r="I26" s="12">
        <f t="shared" si="1"/>
        <v>0</v>
      </c>
      <c r="J26" s="234"/>
    </row>
    <row r="27" spans="2:10" x14ac:dyDescent="0.15">
      <c r="B27" s="232"/>
      <c r="C27" s="12"/>
      <c r="D27" s="12"/>
      <c r="E27" s="12"/>
      <c r="F27" s="12"/>
      <c r="G27" s="12"/>
      <c r="H27" s="12"/>
      <c r="I27" s="12">
        <f t="shared" si="1"/>
        <v>0</v>
      </c>
      <c r="J27" s="234"/>
    </row>
    <row r="28" spans="2:10" x14ac:dyDescent="0.15">
      <c r="B28" s="232"/>
      <c r="C28" s="12"/>
      <c r="D28" s="12"/>
      <c r="E28" s="12"/>
      <c r="F28" s="12"/>
      <c r="G28" s="12"/>
      <c r="H28" s="12"/>
      <c r="I28" s="12">
        <f t="shared" si="1"/>
        <v>0</v>
      </c>
      <c r="J28" s="235"/>
    </row>
    <row r="29" spans="2:10" x14ac:dyDescent="0.15">
      <c r="B29" s="236" t="s">
        <v>58</v>
      </c>
      <c r="C29" s="58"/>
      <c r="D29" s="58"/>
      <c r="E29" s="58"/>
      <c r="F29" s="58"/>
      <c r="G29" s="58"/>
      <c r="H29" s="58"/>
      <c r="I29" s="58">
        <f t="shared" si="1"/>
        <v>0</v>
      </c>
      <c r="J29" s="237">
        <f t="shared" ref="J29" si="8">SUM(I29:I32)/4</f>
        <v>0</v>
      </c>
    </row>
    <row r="30" spans="2:10" x14ac:dyDescent="0.15">
      <c r="B30" s="236"/>
      <c r="C30" s="58"/>
      <c r="D30" s="58"/>
      <c r="E30" s="58"/>
      <c r="F30" s="58"/>
      <c r="G30" s="58"/>
      <c r="H30" s="58"/>
      <c r="I30" s="58">
        <f t="shared" si="1"/>
        <v>0</v>
      </c>
      <c r="J30" s="238"/>
    </row>
    <row r="31" spans="2:10" x14ac:dyDescent="0.15">
      <c r="B31" s="236"/>
      <c r="C31" s="58"/>
      <c r="D31" s="58"/>
      <c r="E31" s="58"/>
      <c r="F31" s="58"/>
      <c r="G31" s="58"/>
      <c r="H31" s="58"/>
      <c r="I31" s="58">
        <f t="shared" si="1"/>
        <v>0</v>
      </c>
      <c r="J31" s="238"/>
    </row>
    <row r="32" spans="2:10" x14ac:dyDescent="0.15">
      <c r="B32" s="236"/>
      <c r="C32" s="58"/>
      <c r="D32" s="58"/>
      <c r="E32" s="58"/>
      <c r="F32" s="58"/>
      <c r="G32" s="58"/>
      <c r="H32" s="58"/>
      <c r="I32" s="58">
        <f t="shared" si="1"/>
        <v>0</v>
      </c>
      <c r="J32" s="239"/>
    </row>
    <row r="34" spans="2:10" x14ac:dyDescent="0.15">
      <c r="B34" s="59" t="s">
        <v>222</v>
      </c>
    </row>
    <row r="35" spans="2:10" ht="60" x14ac:dyDescent="0.15">
      <c r="B35" s="56" t="s">
        <v>220</v>
      </c>
      <c r="C35" s="14" t="s">
        <v>76</v>
      </c>
      <c r="D35" s="14" t="s">
        <v>77</v>
      </c>
      <c r="E35" s="14" t="s">
        <v>78</v>
      </c>
      <c r="F35" s="14" t="s">
        <v>79</v>
      </c>
      <c r="G35" s="14" t="s">
        <v>59</v>
      </c>
      <c r="H35" s="14" t="s">
        <v>80</v>
      </c>
      <c r="I35" s="23" t="s">
        <v>81</v>
      </c>
      <c r="J35" s="60"/>
    </row>
    <row r="36" spans="2:10" x14ac:dyDescent="0.15">
      <c r="B36" s="12" t="s">
        <v>50</v>
      </c>
      <c r="C36" s="53">
        <f t="shared" ref="C36:H36" si="9">AVERAGE(C4:C6)</f>
        <v>23.333333333333332</v>
      </c>
      <c r="D36" s="53">
        <f t="shared" si="9"/>
        <v>15</v>
      </c>
      <c r="E36" s="53">
        <f t="shared" si="9"/>
        <v>14</v>
      </c>
      <c r="F36" s="53">
        <f t="shared" si="9"/>
        <v>16.666666666666668</v>
      </c>
      <c r="G36" s="53">
        <f t="shared" si="9"/>
        <v>14</v>
      </c>
      <c r="H36" s="53">
        <f t="shared" si="9"/>
        <v>5</v>
      </c>
      <c r="I36" s="53">
        <f>SUM(C36:H36)</f>
        <v>88</v>
      </c>
    </row>
    <row r="37" spans="2:10" x14ac:dyDescent="0.15">
      <c r="B37" s="12" t="s">
        <v>51</v>
      </c>
      <c r="C37" s="53">
        <f t="shared" ref="C37:H37" si="10">AVERAGE(C7:C9)</f>
        <v>20</v>
      </c>
      <c r="D37" s="53">
        <f t="shared" si="10"/>
        <v>11.666666666666666</v>
      </c>
      <c r="E37" s="53">
        <f t="shared" si="10"/>
        <v>12.333333333333334</v>
      </c>
      <c r="F37" s="53">
        <f t="shared" si="10"/>
        <v>16.666666666666668</v>
      </c>
      <c r="G37" s="53">
        <f t="shared" si="10"/>
        <v>12.333333333333334</v>
      </c>
      <c r="H37" s="53">
        <f t="shared" si="10"/>
        <v>5</v>
      </c>
      <c r="I37" s="53">
        <f t="shared" ref="I37:I42" si="11">SUM(C37:H37)</f>
        <v>78</v>
      </c>
    </row>
    <row r="38" spans="2:10" x14ac:dyDescent="0.15">
      <c r="B38" s="12" t="s">
        <v>52</v>
      </c>
      <c r="C38" s="53">
        <f t="shared" ref="C38:H38" si="12">AVERAGE(C10:C12)</f>
        <v>23.333333333333332</v>
      </c>
      <c r="D38" s="53">
        <f t="shared" si="12"/>
        <v>13.333333333333334</v>
      </c>
      <c r="E38" s="53">
        <f t="shared" si="12"/>
        <v>13.333333333333334</v>
      </c>
      <c r="F38" s="53">
        <f t="shared" si="12"/>
        <v>16.666666666666668</v>
      </c>
      <c r="G38" s="53">
        <f t="shared" si="12"/>
        <v>14</v>
      </c>
      <c r="H38" s="53">
        <f t="shared" si="12"/>
        <v>6</v>
      </c>
      <c r="I38" s="53">
        <f t="shared" si="11"/>
        <v>86.666666666666671</v>
      </c>
    </row>
    <row r="39" spans="2:10" x14ac:dyDescent="0.15">
      <c r="B39" s="12" t="s">
        <v>53</v>
      </c>
      <c r="C39" s="53">
        <f>AVERAGE(C13:C15)</f>
        <v>21.666666666666668</v>
      </c>
      <c r="D39" s="53">
        <f t="shared" ref="D39:H39" si="13">AVERAGE(D13:D15)</f>
        <v>12.333333333333334</v>
      </c>
      <c r="E39" s="53">
        <f t="shared" si="13"/>
        <v>12.333333333333334</v>
      </c>
      <c r="F39" s="53">
        <f t="shared" si="13"/>
        <v>16.666666666666668</v>
      </c>
      <c r="G39" s="53">
        <f t="shared" si="13"/>
        <v>13.333333333333334</v>
      </c>
      <c r="H39" s="53">
        <f t="shared" si="13"/>
        <v>6.666666666666667</v>
      </c>
      <c r="I39" s="53">
        <f t="shared" si="11"/>
        <v>83</v>
      </c>
    </row>
    <row r="40" spans="2:10" x14ac:dyDescent="0.15">
      <c r="B40" s="12" t="s">
        <v>54</v>
      </c>
      <c r="C40" s="53">
        <f>AVERAGE(C16:C18)</f>
        <v>23.333333333333332</v>
      </c>
      <c r="D40" s="53">
        <f t="shared" ref="D40:H40" si="14">AVERAGE(D16:D18)</f>
        <v>13.333333333333334</v>
      </c>
      <c r="E40" s="53">
        <f t="shared" si="14"/>
        <v>12.333333333333334</v>
      </c>
      <c r="F40" s="53">
        <f t="shared" si="14"/>
        <v>15</v>
      </c>
      <c r="G40" s="53">
        <f t="shared" si="14"/>
        <v>10</v>
      </c>
      <c r="H40" s="53">
        <f t="shared" si="14"/>
        <v>5.333333333333333</v>
      </c>
      <c r="I40" s="53">
        <f t="shared" si="11"/>
        <v>79.333333333333329</v>
      </c>
    </row>
    <row r="41" spans="2:10" x14ac:dyDescent="0.15">
      <c r="B41" s="12" t="s">
        <v>55</v>
      </c>
      <c r="C41" s="53">
        <f>AVERAGE(C19:C21)</f>
        <v>23.333333333333332</v>
      </c>
      <c r="D41" s="53">
        <f t="shared" ref="D41:H41" si="15">AVERAGE(D19:D21)</f>
        <v>13.333333333333334</v>
      </c>
      <c r="E41" s="53">
        <f t="shared" si="15"/>
        <v>14</v>
      </c>
      <c r="F41" s="53">
        <f t="shared" si="15"/>
        <v>16.666666666666668</v>
      </c>
      <c r="G41" s="53">
        <f t="shared" si="15"/>
        <v>13.333333333333334</v>
      </c>
      <c r="H41" s="53">
        <f t="shared" si="15"/>
        <v>6</v>
      </c>
      <c r="I41" s="53">
        <f t="shared" si="11"/>
        <v>86.666666666666657</v>
      </c>
    </row>
    <row r="42" spans="2:10" x14ac:dyDescent="0.15">
      <c r="B42" s="12" t="s">
        <v>56</v>
      </c>
      <c r="C42" s="53">
        <f>AVERAGE(C22:C24)</f>
        <v>21.666666666666668</v>
      </c>
      <c r="D42" s="53">
        <f t="shared" ref="D42:H42" si="16">AVERAGE(D22:D24)</f>
        <v>12.333333333333334</v>
      </c>
      <c r="E42" s="53">
        <f t="shared" si="16"/>
        <v>15</v>
      </c>
      <c r="F42" s="53">
        <f t="shared" si="16"/>
        <v>18.333333333333332</v>
      </c>
      <c r="G42" s="53">
        <f t="shared" si="16"/>
        <v>10</v>
      </c>
      <c r="H42" s="53">
        <f t="shared" si="16"/>
        <v>9.3333333333333339</v>
      </c>
      <c r="I42" s="53">
        <f t="shared" si="11"/>
        <v>86.666666666666657</v>
      </c>
    </row>
    <row r="43" spans="2:10" x14ac:dyDescent="0.15">
      <c r="B43" s="12" t="s">
        <v>57</v>
      </c>
      <c r="C43" s="53"/>
      <c r="D43" s="53"/>
      <c r="E43" s="53"/>
      <c r="F43" s="53"/>
      <c r="G43" s="53"/>
      <c r="H43" s="53"/>
      <c r="I43" s="53"/>
    </row>
    <row r="44" spans="2:10" x14ac:dyDescent="0.15">
      <c r="B44" s="12" t="s">
        <v>58</v>
      </c>
      <c r="C44" s="53"/>
      <c r="D44" s="53"/>
      <c r="E44" s="53"/>
      <c r="F44" s="53"/>
      <c r="G44" s="53"/>
      <c r="H44" s="53"/>
      <c r="I44" s="53"/>
    </row>
  </sheetData>
  <mergeCells count="18">
    <mergeCell ref="B4:B6"/>
    <mergeCell ref="J4:J6"/>
    <mergeCell ref="B7:B9"/>
    <mergeCell ref="J7:J9"/>
    <mergeCell ref="B10:B12"/>
    <mergeCell ref="J10:J12"/>
    <mergeCell ref="B13:B15"/>
    <mergeCell ref="J13:J15"/>
    <mergeCell ref="B16:B18"/>
    <mergeCell ref="J16:J18"/>
    <mergeCell ref="B19:B21"/>
    <mergeCell ref="J19:J21"/>
    <mergeCell ref="B22:B24"/>
    <mergeCell ref="J22:J24"/>
    <mergeCell ref="B25:B28"/>
    <mergeCell ref="J25:J28"/>
    <mergeCell ref="B29:B32"/>
    <mergeCell ref="J29:J3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C5580-B8CD-4DAE-BD72-0138B820DC91}">
  <dimension ref="B3:J55"/>
  <sheetViews>
    <sheetView zoomScale="90" workbookViewId="0">
      <selection activeCell="G6" sqref="G6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56" t="s">
        <v>220</v>
      </c>
      <c r="C3" s="14" t="s">
        <v>76</v>
      </c>
      <c r="D3" s="14" t="s">
        <v>77</v>
      </c>
      <c r="E3" s="14" t="s">
        <v>78</v>
      </c>
      <c r="F3" s="14" t="s">
        <v>79</v>
      </c>
      <c r="G3" s="14" t="s">
        <v>59</v>
      </c>
      <c r="H3" s="14" t="s">
        <v>80</v>
      </c>
      <c r="I3" s="23" t="s">
        <v>81</v>
      </c>
      <c r="J3" s="14" t="s">
        <v>221</v>
      </c>
    </row>
    <row r="4" spans="2:10" x14ac:dyDescent="0.15">
      <c r="B4" s="228" t="s">
        <v>50</v>
      </c>
      <c r="C4" s="58">
        <v>25</v>
      </c>
      <c r="D4" s="58">
        <v>15</v>
      </c>
      <c r="E4" s="58">
        <v>15</v>
      </c>
      <c r="F4" s="58">
        <v>20</v>
      </c>
      <c r="G4" s="58">
        <v>12</v>
      </c>
      <c r="H4" s="58">
        <v>8</v>
      </c>
      <c r="I4" s="58">
        <f>SUM(C4:H4)</f>
        <v>95</v>
      </c>
      <c r="J4" s="237">
        <f>SUM(I4:I7)/4</f>
        <v>94.5</v>
      </c>
    </row>
    <row r="5" spans="2:10" x14ac:dyDescent="0.15">
      <c r="B5" s="229"/>
      <c r="C5" s="58">
        <v>25</v>
      </c>
      <c r="D5" s="58">
        <v>15</v>
      </c>
      <c r="E5" s="58">
        <v>15</v>
      </c>
      <c r="F5" s="58">
        <v>18</v>
      </c>
      <c r="G5" s="58">
        <v>10</v>
      </c>
      <c r="H5" s="58">
        <v>10</v>
      </c>
      <c r="I5" s="58">
        <f t="shared" ref="I5:I24" si="0">SUM(C5:H5)</f>
        <v>93</v>
      </c>
      <c r="J5" s="238"/>
    </row>
    <row r="6" spans="2:10" x14ac:dyDescent="0.15">
      <c r="B6" s="229"/>
      <c r="C6" s="58">
        <v>25</v>
      </c>
      <c r="D6" s="58">
        <v>15</v>
      </c>
      <c r="E6" s="58">
        <v>15</v>
      </c>
      <c r="F6" s="58">
        <v>20</v>
      </c>
      <c r="G6" s="58">
        <v>15</v>
      </c>
      <c r="H6" s="58">
        <v>10</v>
      </c>
      <c r="I6" s="58">
        <f t="shared" si="0"/>
        <v>100</v>
      </c>
      <c r="J6" s="238"/>
    </row>
    <row r="7" spans="2:10" x14ac:dyDescent="0.15">
      <c r="B7" s="229"/>
      <c r="C7" s="58">
        <v>20</v>
      </c>
      <c r="D7" s="58">
        <v>15</v>
      </c>
      <c r="E7" s="58">
        <v>15</v>
      </c>
      <c r="F7" s="58">
        <v>20</v>
      </c>
      <c r="G7" s="58">
        <v>10</v>
      </c>
      <c r="H7" s="58">
        <v>10</v>
      </c>
      <c r="I7" s="58">
        <f t="shared" si="0"/>
        <v>90</v>
      </c>
      <c r="J7" s="238"/>
    </row>
    <row r="8" spans="2:10" x14ac:dyDescent="0.15">
      <c r="B8" s="231" t="s">
        <v>51</v>
      </c>
      <c r="C8" s="12">
        <v>20</v>
      </c>
      <c r="D8" s="12">
        <v>10</v>
      </c>
      <c r="E8" s="12">
        <v>15</v>
      </c>
      <c r="F8" s="12">
        <v>15</v>
      </c>
      <c r="G8" s="12">
        <v>10</v>
      </c>
      <c r="H8" s="12">
        <v>5</v>
      </c>
      <c r="I8" s="12">
        <f t="shared" si="0"/>
        <v>75</v>
      </c>
      <c r="J8" s="237">
        <f t="shared" ref="J8" si="1">SUM(I8:I11)/4</f>
        <v>76.25</v>
      </c>
    </row>
    <row r="9" spans="2:10" x14ac:dyDescent="0.15">
      <c r="B9" s="232"/>
      <c r="C9" s="12">
        <v>20</v>
      </c>
      <c r="D9" s="12">
        <v>10</v>
      </c>
      <c r="E9" s="12">
        <v>10</v>
      </c>
      <c r="F9" s="12">
        <v>15</v>
      </c>
      <c r="G9" s="12">
        <v>10</v>
      </c>
      <c r="H9" s="12">
        <v>5</v>
      </c>
      <c r="I9" s="12">
        <f t="shared" si="0"/>
        <v>70</v>
      </c>
      <c r="J9" s="238"/>
    </row>
    <row r="10" spans="2:10" x14ac:dyDescent="0.15">
      <c r="B10" s="232"/>
      <c r="C10" s="12">
        <v>20</v>
      </c>
      <c r="D10" s="12">
        <v>13</v>
      </c>
      <c r="E10" s="12">
        <v>13</v>
      </c>
      <c r="F10" s="12">
        <v>18</v>
      </c>
      <c r="G10" s="12">
        <v>13</v>
      </c>
      <c r="H10" s="12">
        <v>8</v>
      </c>
      <c r="I10" s="12">
        <f t="shared" si="0"/>
        <v>85</v>
      </c>
      <c r="J10" s="238"/>
    </row>
    <row r="11" spans="2:10" x14ac:dyDescent="0.15">
      <c r="B11" s="232"/>
      <c r="C11" s="12">
        <v>20</v>
      </c>
      <c r="D11" s="12">
        <v>12</v>
      </c>
      <c r="E11" s="12">
        <v>10</v>
      </c>
      <c r="F11" s="12">
        <v>15</v>
      </c>
      <c r="G11" s="12">
        <v>10</v>
      </c>
      <c r="H11" s="12">
        <v>8</v>
      </c>
      <c r="I11" s="12">
        <f t="shared" si="0"/>
        <v>75</v>
      </c>
      <c r="J11" s="238"/>
    </row>
    <row r="12" spans="2:10" x14ac:dyDescent="0.15">
      <c r="B12" s="228" t="s">
        <v>52</v>
      </c>
      <c r="C12" s="58">
        <v>20</v>
      </c>
      <c r="D12" s="58">
        <v>10</v>
      </c>
      <c r="E12" s="58">
        <v>15</v>
      </c>
      <c r="F12" s="58">
        <v>15</v>
      </c>
      <c r="G12" s="58">
        <v>10</v>
      </c>
      <c r="H12" s="58">
        <v>5</v>
      </c>
      <c r="I12" s="58">
        <f t="shared" si="0"/>
        <v>75</v>
      </c>
      <c r="J12" s="237">
        <f t="shared" ref="J12" si="2">SUM(I12:I15)/4</f>
        <v>76.25</v>
      </c>
    </row>
    <row r="13" spans="2:10" x14ac:dyDescent="0.15">
      <c r="B13" s="229"/>
      <c r="C13" s="58">
        <v>20</v>
      </c>
      <c r="D13" s="58">
        <v>10</v>
      </c>
      <c r="E13" s="58">
        <v>10</v>
      </c>
      <c r="F13" s="58">
        <v>15</v>
      </c>
      <c r="G13" s="58">
        <v>10</v>
      </c>
      <c r="H13" s="58">
        <v>5</v>
      </c>
      <c r="I13" s="58">
        <f t="shared" si="0"/>
        <v>70</v>
      </c>
      <c r="J13" s="238"/>
    </row>
    <row r="14" spans="2:10" x14ac:dyDescent="0.15">
      <c r="B14" s="229"/>
      <c r="C14" s="58">
        <v>20</v>
      </c>
      <c r="D14" s="58">
        <v>13</v>
      </c>
      <c r="E14" s="58">
        <v>13</v>
      </c>
      <c r="F14" s="58">
        <v>18</v>
      </c>
      <c r="G14" s="58">
        <v>13</v>
      </c>
      <c r="H14" s="58">
        <v>8</v>
      </c>
      <c r="I14" s="58">
        <f t="shared" si="0"/>
        <v>85</v>
      </c>
      <c r="J14" s="238"/>
    </row>
    <row r="15" spans="2:10" x14ac:dyDescent="0.15">
      <c r="B15" s="229"/>
      <c r="C15" s="58">
        <v>20</v>
      </c>
      <c r="D15" s="58">
        <v>12</v>
      </c>
      <c r="E15" s="58">
        <v>10</v>
      </c>
      <c r="F15" s="58">
        <v>15</v>
      </c>
      <c r="G15" s="58">
        <v>10</v>
      </c>
      <c r="H15" s="58">
        <v>8</v>
      </c>
      <c r="I15" s="58">
        <f t="shared" si="0"/>
        <v>75</v>
      </c>
      <c r="J15" s="238"/>
    </row>
    <row r="16" spans="2:10" x14ac:dyDescent="0.15">
      <c r="B16" s="231" t="s">
        <v>53</v>
      </c>
      <c r="C16" s="12"/>
      <c r="D16" s="12"/>
      <c r="E16" s="12"/>
      <c r="F16" s="12"/>
      <c r="G16" s="12"/>
      <c r="H16" s="12"/>
      <c r="I16" s="12">
        <f t="shared" si="0"/>
        <v>0</v>
      </c>
      <c r="J16" s="237">
        <f t="shared" ref="J16" si="3">SUM(I16:I20)/5</f>
        <v>0</v>
      </c>
    </row>
    <row r="17" spans="2:10" x14ac:dyDescent="0.15">
      <c r="B17" s="232"/>
      <c r="C17" s="12"/>
      <c r="D17" s="12"/>
      <c r="E17" s="12"/>
      <c r="F17" s="12"/>
      <c r="G17" s="12"/>
      <c r="H17" s="12"/>
      <c r="I17" s="12">
        <f t="shared" si="0"/>
        <v>0</v>
      </c>
      <c r="J17" s="238"/>
    </row>
    <row r="18" spans="2:10" x14ac:dyDescent="0.15">
      <c r="B18" s="232"/>
      <c r="C18" s="12"/>
      <c r="D18" s="12"/>
      <c r="E18" s="12"/>
      <c r="F18" s="12"/>
      <c r="G18" s="12"/>
      <c r="H18" s="12"/>
      <c r="I18" s="12">
        <f t="shared" si="0"/>
        <v>0</v>
      </c>
      <c r="J18" s="238"/>
    </row>
    <row r="19" spans="2:10" x14ac:dyDescent="0.15">
      <c r="B19" s="232"/>
      <c r="C19" s="12"/>
      <c r="D19" s="12"/>
      <c r="E19" s="12"/>
      <c r="F19" s="12"/>
      <c r="G19" s="12"/>
      <c r="H19" s="12"/>
      <c r="I19" s="12">
        <f t="shared" si="0"/>
        <v>0</v>
      </c>
      <c r="J19" s="238"/>
    </row>
    <row r="20" spans="2:10" x14ac:dyDescent="0.15">
      <c r="B20" s="241"/>
      <c r="C20" s="12"/>
      <c r="D20" s="12"/>
      <c r="E20" s="12"/>
      <c r="F20" s="12"/>
      <c r="G20" s="12"/>
      <c r="H20" s="12"/>
      <c r="I20" s="12">
        <f t="shared" si="0"/>
        <v>0</v>
      </c>
      <c r="J20" s="239"/>
    </row>
    <row r="21" spans="2:10" x14ac:dyDescent="0.15">
      <c r="B21" s="228" t="s">
        <v>54</v>
      </c>
      <c r="C21" s="58"/>
      <c r="D21" s="58"/>
      <c r="E21" s="58"/>
      <c r="F21" s="58"/>
      <c r="G21" s="58"/>
      <c r="H21" s="58"/>
      <c r="I21" s="58">
        <f t="shared" si="0"/>
        <v>0</v>
      </c>
      <c r="J21" s="237">
        <f t="shared" ref="J21" si="4">SUM(I21:I25)/5</f>
        <v>0</v>
      </c>
    </row>
    <row r="22" spans="2:10" x14ac:dyDescent="0.15">
      <c r="B22" s="229"/>
      <c r="C22" s="58"/>
      <c r="D22" s="58"/>
      <c r="E22" s="58"/>
      <c r="F22" s="58"/>
      <c r="G22" s="58"/>
      <c r="H22" s="58"/>
      <c r="I22" s="58">
        <f t="shared" si="0"/>
        <v>0</v>
      </c>
      <c r="J22" s="238"/>
    </row>
    <row r="23" spans="2:10" x14ac:dyDescent="0.15">
      <c r="B23" s="229"/>
      <c r="C23" s="58"/>
      <c r="D23" s="58"/>
      <c r="E23" s="58"/>
      <c r="F23" s="58"/>
      <c r="G23" s="58"/>
      <c r="H23" s="58"/>
      <c r="I23" s="58">
        <f t="shared" si="0"/>
        <v>0</v>
      </c>
      <c r="J23" s="238"/>
    </row>
    <row r="24" spans="2:10" x14ac:dyDescent="0.15">
      <c r="B24" s="229"/>
      <c r="C24" s="58"/>
      <c r="D24" s="58"/>
      <c r="E24" s="58"/>
      <c r="F24" s="58"/>
      <c r="G24" s="58"/>
      <c r="H24" s="58"/>
      <c r="I24" s="58">
        <f t="shared" si="0"/>
        <v>0</v>
      </c>
      <c r="J24" s="238"/>
    </row>
    <row r="25" spans="2:10" x14ac:dyDescent="0.15">
      <c r="B25" s="240"/>
      <c r="C25" s="58"/>
      <c r="D25" s="58"/>
      <c r="E25" s="58"/>
      <c r="F25" s="58"/>
      <c r="G25" s="58"/>
      <c r="H25" s="58"/>
      <c r="I25" s="58">
        <f t="shared" ref="I25:I43" si="5">SUM(C25:H25)</f>
        <v>0</v>
      </c>
      <c r="J25" s="239"/>
    </row>
    <row r="26" spans="2:10" x14ac:dyDescent="0.15">
      <c r="B26" s="231" t="s">
        <v>55</v>
      </c>
      <c r="C26" s="12"/>
      <c r="D26" s="12"/>
      <c r="E26" s="12"/>
      <c r="F26" s="12"/>
      <c r="G26" s="12"/>
      <c r="H26" s="12"/>
      <c r="I26" s="12">
        <f t="shared" si="5"/>
        <v>0</v>
      </c>
      <c r="J26" s="237">
        <f t="shared" ref="J26" si="6">SUM(I26:I30)/5</f>
        <v>0</v>
      </c>
    </row>
    <row r="27" spans="2:10" x14ac:dyDescent="0.15">
      <c r="B27" s="232"/>
      <c r="C27" s="12"/>
      <c r="D27" s="12"/>
      <c r="E27" s="12"/>
      <c r="F27" s="12"/>
      <c r="G27" s="12"/>
      <c r="H27" s="12"/>
      <c r="I27" s="12">
        <f t="shared" si="5"/>
        <v>0</v>
      </c>
      <c r="J27" s="238"/>
    </row>
    <row r="28" spans="2:10" x14ac:dyDescent="0.15">
      <c r="B28" s="232"/>
      <c r="C28" s="12"/>
      <c r="D28" s="12"/>
      <c r="E28" s="12"/>
      <c r="F28" s="12"/>
      <c r="G28" s="12"/>
      <c r="H28" s="12"/>
      <c r="I28" s="12">
        <f t="shared" si="5"/>
        <v>0</v>
      </c>
      <c r="J28" s="238"/>
    </row>
    <row r="29" spans="2:10" x14ac:dyDescent="0.15">
      <c r="B29" s="232"/>
      <c r="C29" s="12"/>
      <c r="D29" s="12"/>
      <c r="E29" s="12"/>
      <c r="F29" s="12"/>
      <c r="G29" s="12"/>
      <c r="H29" s="12"/>
      <c r="I29" s="12">
        <f t="shared" si="5"/>
        <v>0</v>
      </c>
      <c r="J29" s="238"/>
    </row>
    <row r="30" spans="2:10" x14ac:dyDescent="0.15">
      <c r="B30" s="241"/>
      <c r="C30" s="12"/>
      <c r="D30" s="12"/>
      <c r="E30" s="12"/>
      <c r="F30" s="12"/>
      <c r="G30" s="12"/>
      <c r="H30" s="12"/>
      <c r="I30" s="12">
        <f t="shared" si="5"/>
        <v>0</v>
      </c>
      <c r="J30" s="239"/>
    </row>
    <row r="31" spans="2:10" x14ac:dyDescent="0.15">
      <c r="B31" s="228" t="s">
        <v>56</v>
      </c>
      <c r="C31" s="58"/>
      <c r="D31" s="58"/>
      <c r="E31" s="58"/>
      <c r="F31" s="58"/>
      <c r="G31" s="58"/>
      <c r="H31" s="58"/>
      <c r="I31" s="58">
        <f t="shared" si="5"/>
        <v>0</v>
      </c>
      <c r="J31" s="237">
        <f t="shared" ref="J31" si="7">SUM(I31:I35)/5</f>
        <v>0</v>
      </c>
    </row>
    <row r="32" spans="2:10" x14ac:dyDescent="0.15">
      <c r="B32" s="229"/>
      <c r="C32" s="58"/>
      <c r="D32" s="58"/>
      <c r="E32" s="58"/>
      <c r="F32" s="58"/>
      <c r="G32" s="58"/>
      <c r="H32" s="58"/>
      <c r="I32" s="58">
        <f t="shared" si="5"/>
        <v>0</v>
      </c>
      <c r="J32" s="238"/>
    </row>
    <row r="33" spans="2:10" x14ac:dyDescent="0.15">
      <c r="B33" s="229"/>
      <c r="C33" s="58"/>
      <c r="D33" s="58"/>
      <c r="E33" s="58"/>
      <c r="F33" s="58"/>
      <c r="G33" s="58"/>
      <c r="H33" s="58"/>
      <c r="I33" s="58">
        <f t="shared" si="5"/>
        <v>0</v>
      </c>
      <c r="J33" s="238"/>
    </row>
    <row r="34" spans="2:10" x14ac:dyDescent="0.15">
      <c r="B34" s="229"/>
      <c r="C34" s="58"/>
      <c r="D34" s="58"/>
      <c r="E34" s="58"/>
      <c r="F34" s="58"/>
      <c r="G34" s="58"/>
      <c r="H34" s="58"/>
      <c r="I34" s="58">
        <f t="shared" si="5"/>
        <v>0</v>
      </c>
      <c r="J34" s="238"/>
    </row>
    <row r="35" spans="2:10" x14ac:dyDescent="0.15">
      <c r="B35" s="240"/>
      <c r="C35" s="58"/>
      <c r="D35" s="58"/>
      <c r="E35" s="58"/>
      <c r="F35" s="58"/>
      <c r="G35" s="58"/>
      <c r="H35" s="58"/>
      <c r="I35" s="58">
        <f t="shared" si="5"/>
        <v>0</v>
      </c>
      <c r="J35" s="239"/>
    </row>
    <row r="36" spans="2:10" x14ac:dyDescent="0.15">
      <c r="B36" s="231" t="s">
        <v>57</v>
      </c>
      <c r="C36" s="12"/>
      <c r="D36" s="12"/>
      <c r="E36" s="12"/>
      <c r="F36" s="12"/>
      <c r="G36" s="12"/>
      <c r="H36" s="12"/>
      <c r="I36" s="12">
        <f t="shared" si="5"/>
        <v>0</v>
      </c>
      <c r="J36" s="233">
        <f>SUM(I36:I39)/3</f>
        <v>0</v>
      </c>
    </row>
    <row r="37" spans="2:10" x14ac:dyDescent="0.15">
      <c r="B37" s="232"/>
      <c r="C37" s="12"/>
      <c r="D37" s="12"/>
      <c r="E37" s="12"/>
      <c r="F37" s="12"/>
      <c r="G37" s="12"/>
      <c r="H37" s="12"/>
      <c r="I37" s="12">
        <f t="shared" si="5"/>
        <v>0</v>
      </c>
      <c r="J37" s="234"/>
    </row>
    <row r="38" spans="2:10" x14ac:dyDescent="0.15">
      <c r="B38" s="232"/>
      <c r="C38" s="12"/>
      <c r="D38" s="12"/>
      <c r="E38" s="12"/>
      <c r="F38" s="12"/>
      <c r="G38" s="12"/>
      <c r="H38" s="12"/>
      <c r="I38" s="12">
        <f t="shared" si="5"/>
        <v>0</v>
      </c>
      <c r="J38" s="234"/>
    </row>
    <row r="39" spans="2:10" x14ac:dyDescent="0.15">
      <c r="B39" s="241"/>
      <c r="C39" s="12"/>
      <c r="D39" s="12"/>
      <c r="E39" s="12"/>
      <c r="F39" s="12"/>
      <c r="G39" s="12"/>
      <c r="H39" s="12"/>
      <c r="I39" s="12">
        <f t="shared" si="5"/>
        <v>0</v>
      </c>
      <c r="J39" s="235"/>
    </row>
    <row r="40" spans="2:10" x14ac:dyDescent="0.15">
      <c r="B40" s="228" t="s">
        <v>58</v>
      </c>
      <c r="C40" s="58"/>
      <c r="D40" s="58"/>
      <c r="E40" s="58"/>
      <c r="F40" s="58"/>
      <c r="G40" s="58"/>
      <c r="H40" s="58"/>
      <c r="I40" s="58">
        <f t="shared" si="5"/>
        <v>0</v>
      </c>
      <c r="J40" s="237">
        <f>SUM(I40:I43)/3</f>
        <v>0</v>
      </c>
    </row>
    <row r="41" spans="2:10" x14ac:dyDescent="0.15">
      <c r="B41" s="229"/>
      <c r="C41" s="58"/>
      <c r="D41" s="58"/>
      <c r="E41" s="58"/>
      <c r="F41" s="58"/>
      <c r="G41" s="58"/>
      <c r="H41" s="58"/>
      <c r="I41" s="58">
        <f t="shared" si="5"/>
        <v>0</v>
      </c>
      <c r="J41" s="238"/>
    </row>
    <row r="42" spans="2:10" x14ac:dyDescent="0.15">
      <c r="B42" s="229"/>
      <c r="C42" s="58"/>
      <c r="D42" s="58"/>
      <c r="E42" s="58"/>
      <c r="F42" s="58"/>
      <c r="G42" s="58"/>
      <c r="H42" s="58"/>
      <c r="I42" s="58">
        <f t="shared" si="5"/>
        <v>0</v>
      </c>
      <c r="J42" s="238"/>
    </row>
    <row r="43" spans="2:10" x14ac:dyDescent="0.15">
      <c r="B43" s="240"/>
      <c r="C43" s="58"/>
      <c r="D43" s="58"/>
      <c r="E43" s="58"/>
      <c r="F43" s="58"/>
      <c r="G43" s="58"/>
      <c r="H43" s="58"/>
      <c r="I43" s="58">
        <f t="shared" si="5"/>
        <v>0</v>
      </c>
      <c r="J43" s="239"/>
    </row>
    <row r="45" spans="2:10" x14ac:dyDescent="0.15">
      <c r="B45" s="59" t="s">
        <v>222</v>
      </c>
    </row>
    <row r="46" spans="2:10" ht="60" x14ac:dyDescent="0.15">
      <c r="B46" s="56" t="s">
        <v>220</v>
      </c>
      <c r="C46" s="14" t="s">
        <v>76</v>
      </c>
      <c r="D46" s="14" t="s">
        <v>77</v>
      </c>
      <c r="E46" s="14" t="s">
        <v>78</v>
      </c>
      <c r="F46" s="14" t="s">
        <v>79</v>
      </c>
      <c r="G46" s="14" t="s">
        <v>59</v>
      </c>
      <c r="H46" s="14" t="s">
        <v>80</v>
      </c>
      <c r="I46" s="23" t="s">
        <v>81</v>
      </c>
      <c r="J46" s="60"/>
    </row>
    <row r="47" spans="2:10" x14ac:dyDescent="0.15">
      <c r="B47" s="12" t="s">
        <v>50</v>
      </c>
      <c r="C47" s="53">
        <f t="shared" ref="C47:H47" si="8">AVERAGE(C4:C7)</f>
        <v>23.75</v>
      </c>
      <c r="D47" s="53">
        <f t="shared" si="8"/>
        <v>15</v>
      </c>
      <c r="E47" s="53">
        <f t="shared" si="8"/>
        <v>15</v>
      </c>
      <c r="F47" s="53">
        <f t="shared" si="8"/>
        <v>19.5</v>
      </c>
      <c r="G47" s="53">
        <f t="shared" si="8"/>
        <v>11.75</v>
      </c>
      <c r="H47" s="53">
        <f t="shared" si="8"/>
        <v>9.5</v>
      </c>
      <c r="I47" s="53">
        <f>SUM(C47:H47)</f>
        <v>94.5</v>
      </c>
    </row>
    <row r="48" spans="2:10" x14ac:dyDescent="0.15">
      <c r="B48" s="12" t="s">
        <v>51</v>
      </c>
      <c r="C48" s="53">
        <f t="shared" ref="C48:H48" si="9">AVERAGE(C8:C11)</f>
        <v>20</v>
      </c>
      <c r="D48" s="53">
        <f t="shared" si="9"/>
        <v>11.25</v>
      </c>
      <c r="E48" s="53">
        <f t="shared" si="9"/>
        <v>12</v>
      </c>
      <c r="F48" s="53">
        <f t="shared" si="9"/>
        <v>15.75</v>
      </c>
      <c r="G48" s="53">
        <f t="shared" si="9"/>
        <v>10.75</v>
      </c>
      <c r="H48" s="53">
        <f t="shared" si="9"/>
        <v>6.5</v>
      </c>
      <c r="I48" s="53">
        <f t="shared" ref="I48:I49" si="10">SUM(C48:H48)</f>
        <v>76.25</v>
      </c>
    </row>
    <row r="49" spans="2:9" x14ac:dyDescent="0.15">
      <c r="B49" s="12" t="s">
        <v>52</v>
      </c>
      <c r="C49" s="53">
        <f t="shared" ref="C49:H49" si="11">AVERAGE(C12:C15)</f>
        <v>20</v>
      </c>
      <c r="D49" s="53">
        <f t="shared" si="11"/>
        <v>11.25</v>
      </c>
      <c r="E49" s="53">
        <f t="shared" si="11"/>
        <v>12</v>
      </c>
      <c r="F49" s="53">
        <f t="shared" si="11"/>
        <v>15.75</v>
      </c>
      <c r="G49" s="53">
        <f t="shared" si="11"/>
        <v>10.75</v>
      </c>
      <c r="H49" s="53">
        <f t="shared" si="11"/>
        <v>6.5</v>
      </c>
      <c r="I49" s="53">
        <f t="shared" si="10"/>
        <v>76.25</v>
      </c>
    </row>
    <row r="50" spans="2:9" x14ac:dyDescent="0.15">
      <c r="B50" s="12"/>
      <c r="C50" s="53"/>
      <c r="D50" s="53"/>
      <c r="E50" s="53"/>
      <c r="F50" s="53"/>
      <c r="G50" s="53"/>
      <c r="H50" s="53"/>
      <c r="I50" s="53"/>
    </row>
    <row r="51" spans="2:9" x14ac:dyDescent="0.15">
      <c r="B51" s="12"/>
      <c r="C51" s="53"/>
      <c r="D51" s="53"/>
      <c r="E51" s="53"/>
      <c r="F51" s="53"/>
      <c r="G51" s="53"/>
      <c r="H51" s="53"/>
      <c r="I51" s="53"/>
    </row>
    <row r="52" spans="2:9" x14ac:dyDescent="0.15">
      <c r="B52" s="12"/>
      <c r="C52" s="53"/>
      <c r="D52" s="53"/>
      <c r="E52" s="53"/>
      <c r="F52" s="53"/>
      <c r="G52" s="53"/>
      <c r="H52" s="53"/>
      <c r="I52" s="53"/>
    </row>
    <row r="53" spans="2:9" x14ac:dyDescent="0.15">
      <c r="B53" s="12"/>
      <c r="C53" s="53"/>
      <c r="D53" s="53"/>
      <c r="E53" s="53"/>
      <c r="F53" s="53"/>
      <c r="G53" s="53"/>
      <c r="H53" s="53"/>
      <c r="I53" s="53"/>
    </row>
    <row r="54" spans="2:9" x14ac:dyDescent="0.15">
      <c r="B54" s="12"/>
      <c r="C54" s="12"/>
      <c r="D54" s="12"/>
      <c r="E54" s="12"/>
      <c r="F54" s="12"/>
      <c r="G54" s="12"/>
      <c r="H54" s="12"/>
      <c r="I54" s="12"/>
    </row>
    <row r="55" spans="2:9" x14ac:dyDescent="0.15">
      <c r="B55" s="12"/>
      <c r="C55" s="12"/>
      <c r="D55" s="12"/>
      <c r="E55" s="12"/>
      <c r="F55" s="12"/>
      <c r="G55" s="12"/>
      <c r="H55" s="12"/>
      <c r="I55" s="12"/>
    </row>
  </sheetData>
  <mergeCells count="18">
    <mergeCell ref="B4:B7"/>
    <mergeCell ref="J4:J7"/>
    <mergeCell ref="B8:B11"/>
    <mergeCell ref="J8:J11"/>
    <mergeCell ref="B12:B15"/>
    <mergeCell ref="J12:J15"/>
    <mergeCell ref="B40:B43"/>
    <mergeCell ref="J40:J43"/>
    <mergeCell ref="B16:B20"/>
    <mergeCell ref="J16:J20"/>
    <mergeCell ref="B21:B25"/>
    <mergeCell ref="J21:J25"/>
    <mergeCell ref="B26:B30"/>
    <mergeCell ref="J26:J30"/>
    <mergeCell ref="B31:B35"/>
    <mergeCell ref="J31:J35"/>
    <mergeCell ref="B36:B39"/>
    <mergeCell ref="J36:J3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72957-6D92-4A7A-9DE7-D39286920498}">
  <dimension ref="B3:J46"/>
  <sheetViews>
    <sheetView zoomScale="90" workbookViewId="0">
      <selection activeCell="J10" sqref="J10:J12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56" t="s">
        <v>220</v>
      </c>
      <c r="C3" s="14" t="s">
        <v>76</v>
      </c>
      <c r="D3" s="14" t="s">
        <v>77</v>
      </c>
      <c r="E3" s="14" t="s">
        <v>78</v>
      </c>
      <c r="F3" s="14" t="s">
        <v>79</v>
      </c>
      <c r="G3" s="14" t="s">
        <v>59</v>
      </c>
      <c r="H3" s="14" t="s">
        <v>80</v>
      </c>
      <c r="I3" s="23" t="s">
        <v>81</v>
      </c>
      <c r="J3" s="14" t="s">
        <v>221</v>
      </c>
    </row>
    <row r="4" spans="2:10" x14ac:dyDescent="0.15">
      <c r="B4" s="228" t="s">
        <v>50</v>
      </c>
      <c r="C4" s="58">
        <v>20</v>
      </c>
      <c r="D4" s="58">
        <v>10</v>
      </c>
      <c r="E4" s="58">
        <v>10</v>
      </c>
      <c r="F4" s="58">
        <v>10</v>
      </c>
      <c r="G4" s="58">
        <v>10</v>
      </c>
      <c r="H4" s="58">
        <v>10</v>
      </c>
      <c r="I4" s="58">
        <f>SUM(C4:H4)</f>
        <v>70</v>
      </c>
      <c r="J4" s="230">
        <f>SUM(I4:I6)/3</f>
        <v>77.666666666666671</v>
      </c>
    </row>
    <row r="5" spans="2:10" x14ac:dyDescent="0.15">
      <c r="B5" s="229"/>
      <c r="C5" s="58">
        <v>25</v>
      </c>
      <c r="D5" s="58">
        <v>13</v>
      </c>
      <c r="E5" s="58">
        <v>12</v>
      </c>
      <c r="F5" s="58">
        <v>18</v>
      </c>
      <c r="G5" s="58">
        <v>12</v>
      </c>
      <c r="H5" s="58">
        <v>8</v>
      </c>
      <c r="I5" s="58">
        <f t="shared" ref="I5:I34" si="0">SUM(C5:H5)</f>
        <v>88</v>
      </c>
      <c r="J5" s="230"/>
    </row>
    <row r="6" spans="2:10" x14ac:dyDescent="0.15">
      <c r="B6" s="229"/>
      <c r="C6" s="58">
        <v>15</v>
      </c>
      <c r="D6" s="58">
        <v>10</v>
      </c>
      <c r="E6" s="58">
        <v>15</v>
      </c>
      <c r="F6" s="58">
        <v>20</v>
      </c>
      <c r="G6" s="58">
        <v>5</v>
      </c>
      <c r="H6" s="58">
        <v>10</v>
      </c>
      <c r="I6" s="58">
        <f t="shared" si="0"/>
        <v>75</v>
      </c>
      <c r="J6" s="230"/>
    </row>
    <row r="7" spans="2:10" x14ac:dyDescent="0.15">
      <c r="B7" s="231" t="s">
        <v>51</v>
      </c>
      <c r="C7" s="12">
        <v>25</v>
      </c>
      <c r="D7" s="12">
        <v>15</v>
      </c>
      <c r="E7" s="12">
        <v>15</v>
      </c>
      <c r="F7" s="12">
        <v>20</v>
      </c>
      <c r="G7" s="12">
        <v>10</v>
      </c>
      <c r="H7" s="12">
        <v>10</v>
      </c>
      <c r="I7" s="12">
        <f t="shared" si="0"/>
        <v>95</v>
      </c>
      <c r="J7" s="242">
        <f>SUM(I7:I9)/3</f>
        <v>85.666666666666671</v>
      </c>
    </row>
    <row r="8" spans="2:10" x14ac:dyDescent="0.15">
      <c r="B8" s="232"/>
      <c r="C8" s="12">
        <v>22</v>
      </c>
      <c r="D8" s="12">
        <v>12</v>
      </c>
      <c r="E8" s="12">
        <v>12</v>
      </c>
      <c r="F8" s="12">
        <v>17</v>
      </c>
      <c r="G8" s="12">
        <v>12</v>
      </c>
      <c r="H8" s="12">
        <v>7</v>
      </c>
      <c r="I8" s="12">
        <f t="shared" si="0"/>
        <v>82</v>
      </c>
      <c r="J8" s="242"/>
    </row>
    <row r="9" spans="2:10" x14ac:dyDescent="0.15">
      <c r="B9" s="232"/>
      <c r="C9" s="12">
        <v>20</v>
      </c>
      <c r="D9" s="12">
        <v>10</v>
      </c>
      <c r="E9" s="12">
        <v>15</v>
      </c>
      <c r="F9" s="12">
        <v>15</v>
      </c>
      <c r="G9" s="12">
        <v>10</v>
      </c>
      <c r="H9" s="12">
        <v>10</v>
      </c>
      <c r="I9" s="12">
        <f t="shared" si="0"/>
        <v>80</v>
      </c>
      <c r="J9" s="242"/>
    </row>
    <row r="10" spans="2:10" x14ac:dyDescent="0.15">
      <c r="B10" s="228" t="s">
        <v>52</v>
      </c>
      <c r="C10" s="58">
        <v>20</v>
      </c>
      <c r="D10" s="58">
        <v>10</v>
      </c>
      <c r="E10" s="58">
        <v>15</v>
      </c>
      <c r="F10" s="58">
        <v>15</v>
      </c>
      <c r="G10" s="58">
        <v>10</v>
      </c>
      <c r="H10" s="58">
        <v>10</v>
      </c>
      <c r="I10" s="58">
        <f t="shared" si="0"/>
        <v>80</v>
      </c>
      <c r="J10" s="230">
        <f>SUM(I10:I12)/3</f>
        <v>84.333333333333329</v>
      </c>
    </row>
    <row r="11" spans="2:10" x14ac:dyDescent="0.15">
      <c r="B11" s="229"/>
      <c r="C11" s="58">
        <v>22</v>
      </c>
      <c r="D11" s="58">
        <v>12</v>
      </c>
      <c r="E11" s="58">
        <v>12</v>
      </c>
      <c r="F11" s="58">
        <v>18</v>
      </c>
      <c r="G11" s="58">
        <v>12</v>
      </c>
      <c r="H11" s="58">
        <v>7</v>
      </c>
      <c r="I11" s="58">
        <f t="shared" si="0"/>
        <v>83</v>
      </c>
      <c r="J11" s="230"/>
    </row>
    <row r="12" spans="2:10" x14ac:dyDescent="0.15">
      <c r="B12" s="229"/>
      <c r="C12" s="58">
        <v>25</v>
      </c>
      <c r="D12" s="58">
        <v>10</v>
      </c>
      <c r="E12" s="58">
        <v>15</v>
      </c>
      <c r="F12" s="58">
        <v>15</v>
      </c>
      <c r="G12" s="58">
        <v>15</v>
      </c>
      <c r="H12" s="58">
        <v>10</v>
      </c>
      <c r="I12" s="58">
        <f t="shared" si="0"/>
        <v>90</v>
      </c>
      <c r="J12" s="230"/>
    </row>
    <row r="13" spans="2:10" x14ac:dyDescent="0.15">
      <c r="B13" s="231" t="s">
        <v>53</v>
      </c>
      <c r="C13" s="12">
        <v>20</v>
      </c>
      <c r="D13" s="12">
        <v>10</v>
      </c>
      <c r="E13" s="12">
        <v>15</v>
      </c>
      <c r="F13" s="12">
        <v>20</v>
      </c>
      <c r="G13" s="12">
        <v>10</v>
      </c>
      <c r="H13" s="12">
        <v>10</v>
      </c>
      <c r="I13" s="12">
        <f t="shared" si="0"/>
        <v>85</v>
      </c>
      <c r="J13" s="242">
        <f>SUM(I13:I15)/3</f>
        <v>86.333333333333329</v>
      </c>
    </row>
    <row r="14" spans="2:10" x14ac:dyDescent="0.15">
      <c r="B14" s="232"/>
      <c r="C14" s="12">
        <v>21</v>
      </c>
      <c r="D14" s="12">
        <v>11</v>
      </c>
      <c r="E14" s="12">
        <v>12</v>
      </c>
      <c r="F14" s="12">
        <v>17</v>
      </c>
      <c r="G14" s="12">
        <v>12</v>
      </c>
      <c r="H14" s="12">
        <v>6</v>
      </c>
      <c r="I14" s="12">
        <f t="shared" si="0"/>
        <v>79</v>
      </c>
      <c r="J14" s="242"/>
    </row>
    <row r="15" spans="2:10" x14ac:dyDescent="0.15">
      <c r="B15" s="232"/>
      <c r="C15" s="12">
        <v>25</v>
      </c>
      <c r="D15" s="12">
        <v>15</v>
      </c>
      <c r="E15" s="12">
        <v>15</v>
      </c>
      <c r="F15" s="12">
        <v>15</v>
      </c>
      <c r="G15" s="12">
        <v>15</v>
      </c>
      <c r="H15" s="12">
        <v>10</v>
      </c>
      <c r="I15" s="12">
        <f t="shared" si="0"/>
        <v>95</v>
      </c>
      <c r="J15" s="242"/>
    </row>
    <row r="16" spans="2:10" x14ac:dyDescent="0.15">
      <c r="B16" s="236" t="s">
        <v>54</v>
      </c>
      <c r="C16" s="58"/>
      <c r="D16" s="58"/>
      <c r="E16" s="58"/>
      <c r="F16" s="58"/>
      <c r="G16" s="58"/>
      <c r="H16" s="58"/>
      <c r="I16" s="58">
        <f t="shared" si="0"/>
        <v>0</v>
      </c>
      <c r="J16" s="230">
        <f>SUM(I16:I18)/3</f>
        <v>0</v>
      </c>
    </row>
    <row r="17" spans="2:10" x14ac:dyDescent="0.15">
      <c r="B17" s="236"/>
      <c r="C17" s="58"/>
      <c r="D17" s="58"/>
      <c r="E17" s="58"/>
      <c r="F17" s="58"/>
      <c r="G17" s="58"/>
      <c r="H17" s="58"/>
      <c r="I17" s="58">
        <f t="shared" si="0"/>
        <v>0</v>
      </c>
      <c r="J17" s="230"/>
    </row>
    <row r="18" spans="2:10" x14ac:dyDescent="0.15">
      <c r="B18" s="236"/>
      <c r="C18" s="58"/>
      <c r="D18" s="58"/>
      <c r="E18" s="58"/>
      <c r="F18" s="58"/>
      <c r="G18" s="58"/>
      <c r="H18" s="58"/>
      <c r="I18" s="58">
        <f t="shared" si="0"/>
        <v>0</v>
      </c>
      <c r="J18" s="230"/>
    </row>
    <row r="19" spans="2:10" x14ac:dyDescent="0.15">
      <c r="B19" s="231" t="s">
        <v>55</v>
      </c>
      <c r="C19" s="12"/>
      <c r="D19" s="12"/>
      <c r="E19" s="12"/>
      <c r="F19" s="12"/>
      <c r="G19" s="12"/>
      <c r="H19" s="12"/>
      <c r="I19" s="12">
        <f t="shared" si="0"/>
        <v>0</v>
      </c>
      <c r="J19" s="242">
        <f>SUM(I19:I22)/3</f>
        <v>0</v>
      </c>
    </row>
    <row r="20" spans="2:10" x14ac:dyDescent="0.15">
      <c r="B20" s="232"/>
      <c r="C20" s="12"/>
      <c r="D20" s="12"/>
      <c r="E20" s="12"/>
      <c r="F20" s="12"/>
      <c r="G20" s="12"/>
      <c r="H20" s="12"/>
      <c r="I20" s="12">
        <f t="shared" si="0"/>
        <v>0</v>
      </c>
      <c r="J20" s="242"/>
    </row>
    <row r="21" spans="2:10" x14ac:dyDescent="0.15">
      <c r="B21" s="232"/>
      <c r="C21" s="12"/>
      <c r="D21" s="12"/>
      <c r="E21" s="12"/>
      <c r="F21" s="12"/>
      <c r="G21" s="12"/>
      <c r="H21" s="12"/>
      <c r="I21" s="12">
        <f t="shared" si="0"/>
        <v>0</v>
      </c>
      <c r="J21" s="242"/>
    </row>
    <row r="22" spans="2:10" x14ac:dyDescent="0.15">
      <c r="B22" s="232"/>
      <c r="C22" s="12"/>
      <c r="D22" s="12"/>
      <c r="E22" s="12"/>
      <c r="F22" s="12"/>
      <c r="G22" s="12"/>
      <c r="H22" s="12"/>
      <c r="I22" s="12">
        <f t="shared" si="0"/>
        <v>0</v>
      </c>
      <c r="J22" s="242"/>
    </row>
    <row r="23" spans="2:10" x14ac:dyDescent="0.15">
      <c r="B23" s="228" t="s">
        <v>56</v>
      </c>
      <c r="C23" s="58"/>
      <c r="D23" s="58"/>
      <c r="E23" s="58"/>
      <c r="F23" s="58"/>
      <c r="G23" s="58"/>
      <c r="H23" s="58"/>
      <c r="I23" s="58">
        <f t="shared" si="0"/>
        <v>0</v>
      </c>
      <c r="J23" s="230">
        <f>SUM(I23:I26)/3</f>
        <v>0</v>
      </c>
    </row>
    <row r="24" spans="2:10" x14ac:dyDescent="0.15">
      <c r="B24" s="229"/>
      <c r="C24" s="58"/>
      <c r="D24" s="58"/>
      <c r="E24" s="58"/>
      <c r="F24" s="58"/>
      <c r="G24" s="58"/>
      <c r="H24" s="58"/>
      <c r="I24" s="58">
        <f t="shared" si="0"/>
        <v>0</v>
      </c>
      <c r="J24" s="230"/>
    </row>
    <row r="25" spans="2:10" x14ac:dyDescent="0.15">
      <c r="B25" s="229"/>
      <c r="C25" s="58"/>
      <c r="D25" s="58"/>
      <c r="E25" s="58"/>
      <c r="F25" s="58"/>
      <c r="G25" s="58"/>
      <c r="H25" s="58"/>
      <c r="I25" s="58">
        <f t="shared" si="0"/>
        <v>0</v>
      </c>
      <c r="J25" s="230"/>
    </row>
    <row r="26" spans="2:10" x14ac:dyDescent="0.15">
      <c r="B26" s="229"/>
      <c r="C26" s="58"/>
      <c r="D26" s="58"/>
      <c r="E26" s="58"/>
      <c r="F26" s="58"/>
      <c r="G26" s="58"/>
      <c r="H26" s="58"/>
      <c r="I26" s="58">
        <f t="shared" si="0"/>
        <v>0</v>
      </c>
      <c r="J26" s="230"/>
    </row>
    <row r="27" spans="2:10" x14ac:dyDescent="0.15">
      <c r="B27" s="231" t="s">
        <v>57</v>
      </c>
      <c r="C27" s="12"/>
      <c r="D27" s="12"/>
      <c r="E27" s="12"/>
      <c r="F27" s="12"/>
      <c r="G27" s="12"/>
      <c r="H27" s="12"/>
      <c r="I27" s="12">
        <f t="shared" si="0"/>
        <v>0</v>
      </c>
      <c r="J27" s="242">
        <f>SUM(I27:I30)/3</f>
        <v>0</v>
      </c>
    </row>
    <row r="28" spans="2:10" x14ac:dyDescent="0.15">
      <c r="B28" s="232"/>
      <c r="C28" s="12"/>
      <c r="D28" s="12"/>
      <c r="E28" s="12"/>
      <c r="F28" s="12"/>
      <c r="G28" s="12"/>
      <c r="H28" s="12"/>
      <c r="I28" s="12">
        <f t="shared" si="0"/>
        <v>0</v>
      </c>
      <c r="J28" s="242"/>
    </row>
    <row r="29" spans="2:10" x14ac:dyDescent="0.15">
      <c r="B29" s="232"/>
      <c r="C29" s="12"/>
      <c r="D29" s="12"/>
      <c r="E29" s="12"/>
      <c r="F29" s="12"/>
      <c r="G29" s="12"/>
      <c r="H29" s="12"/>
      <c r="I29" s="12">
        <f t="shared" si="0"/>
        <v>0</v>
      </c>
      <c r="J29" s="242"/>
    </row>
    <row r="30" spans="2:10" x14ac:dyDescent="0.15">
      <c r="B30" s="232"/>
      <c r="C30" s="12"/>
      <c r="D30" s="12"/>
      <c r="E30" s="12"/>
      <c r="F30" s="12"/>
      <c r="G30" s="12"/>
      <c r="H30" s="12"/>
      <c r="I30" s="12">
        <f t="shared" si="0"/>
        <v>0</v>
      </c>
      <c r="J30" s="242"/>
    </row>
    <row r="31" spans="2:10" x14ac:dyDescent="0.15">
      <c r="B31" s="236" t="s">
        <v>58</v>
      </c>
      <c r="C31" s="58"/>
      <c r="D31" s="58"/>
      <c r="E31" s="58"/>
      <c r="F31" s="58"/>
      <c r="G31" s="58"/>
      <c r="H31" s="58"/>
      <c r="I31" s="58">
        <f t="shared" si="0"/>
        <v>0</v>
      </c>
      <c r="J31" s="230">
        <f>SUM(I31:I34)/3</f>
        <v>0</v>
      </c>
    </row>
    <row r="32" spans="2:10" x14ac:dyDescent="0.15">
      <c r="B32" s="236"/>
      <c r="C32" s="58"/>
      <c r="D32" s="58"/>
      <c r="E32" s="58"/>
      <c r="F32" s="58"/>
      <c r="G32" s="58"/>
      <c r="H32" s="58"/>
      <c r="I32" s="58">
        <f t="shared" si="0"/>
        <v>0</v>
      </c>
      <c r="J32" s="230"/>
    </row>
    <row r="33" spans="2:10" x14ac:dyDescent="0.15">
      <c r="B33" s="236"/>
      <c r="C33" s="58"/>
      <c r="D33" s="58"/>
      <c r="E33" s="58"/>
      <c r="F33" s="58"/>
      <c r="G33" s="58"/>
      <c r="H33" s="58"/>
      <c r="I33" s="58">
        <f t="shared" si="0"/>
        <v>0</v>
      </c>
      <c r="J33" s="230"/>
    </row>
    <row r="34" spans="2:10" x14ac:dyDescent="0.15">
      <c r="B34" s="236"/>
      <c r="C34" s="58"/>
      <c r="D34" s="58"/>
      <c r="E34" s="58"/>
      <c r="F34" s="58"/>
      <c r="G34" s="58"/>
      <c r="H34" s="58"/>
      <c r="I34" s="58">
        <f t="shared" si="0"/>
        <v>0</v>
      </c>
      <c r="J34" s="230"/>
    </row>
    <row r="36" spans="2:10" x14ac:dyDescent="0.15">
      <c r="B36" s="59" t="s">
        <v>222</v>
      </c>
    </row>
    <row r="37" spans="2:10" ht="60" x14ac:dyDescent="0.15">
      <c r="B37" s="56" t="s">
        <v>220</v>
      </c>
      <c r="C37" s="14" t="s">
        <v>76</v>
      </c>
      <c r="D37" s="14" t="s">
        <v>77</v>
      </c>
      <c r="E37" s="14" t="s">
        <v>78</v>
      </c>
      <c r="F37" s="14" t="s">
        <v>79</v>
      </c>
      <c r="G37" s="14" t="s">
        <v>59</v>
      </c>
      <c r="H37" s="14" t="s">
        <v>80</v>
      </c>
      <c r="I37" s="23" t="s">
        <v>81</v>
      </c>
      <c r="J37" s="60"/>
    </row>
    <row r="38" spans="2:10" x14ac:dyDescent="0.15">
      <c r="B38" s="12" t="s">
        <v>50</v>
      </c>
      <c r="C38" s="53">
        <f t="shared" ref="C38:H38" si="1">AVERAGE(C4:C6)</f>
        <v>20</v>
      </c>
      <c r="D38" s="53">
        <f t="shared" si="1"/>
        <v>11</v>
      </c>
      <c r="E38" s="53">
        <f t="shared" si="1"/>
        <v>12.333333333333334</v>
      </c>
      <c r="F38" s="53">
        <f t="shared" si="1"/>
        <v>16</v>
      </c>
      <c r="G38" s="53">
        <f t="shared" si="1"/>
        <v>9</v>
      </c>
      <c r="H38" s="53">
        <f t="shared" si="1"/>
        <v>9.3333333333333339</v>
      </c>
      <c r="I38" s="53">
        <f>SUM(C38:H38)</f>
        <v>77.666666666666671</v>
      </c>
    </row>
    <row r="39" spans="2:10" x14ac:dyDescent="0.15">
      <c r="B39" s="12" t="s">
        <v>51</v>
      </c>
      <c r="C39" s="53">
        <f t="shared" ref="C39:H39" si="2">AVERAGE(C7:C9)</f>
        <v>22.333333333333332</v>
      </c>
      <c r="D39" s="53">
        <f t="shared" si="2"/>
        <v>12.333333333333334</v>
      </c>
      <c r="E39" s="53">
        <f t="shared" si="2"/>
        <v>14</v>
      </c>
      <c r="F39" s="53">
        <f t="shared" si="2"/>
        <v>17.333333333333332</v>
      </c>
      <c r="G39" s="53">
        <f t="shared" si="2"/>
        <v>10.666666666666666</v>
      </c>
      <c r="H39" s="53">
        <f t="shared" si="2"/>
        <v>9</v>
      </c>
      <c r="I39" s="53">
        <f t="shared" ref="I39:I41" si="3">SUM(C39:H39)</f>
        <v>85.666666666666671</v>
      </c>
    </row>
    <row r="40" spans="2:10" x14ac:dyDescent="0.15">
      <c r="B40" s="12" t="s">
        <v>52</v>
      </c>
      <c r="C40" s="53">
        <f t="shared" ref="C40:H40" si="4">AVERAGE(C10:C12)</f>
        <v>22.333333333333332</v>
      </c>
      <c r="D40" s="53">
        <f t="shared" si="4"/>
        <v>10.666666666666666</v>
      </c>
      <c r="E40" s="53">
        <f t="shared" si="4"/>
        <v>14</v>
      </c>
      <c r="F40" s="53">
        <f t="shared" si="4"/>
        <v>16</v>
      </c>
      <c r="G40" s="53">
        <f t="shared" si="4"/>
        <v>12.333333333333334</v>
      </c>
      <c r="H40" s="53">
        <f t="shared" si="4"/>
        <v>9</v>
      </c>
      <c r="I40" s="53">
        <f t="shared" si="3"/>
        <v>84.333333333333329</v>
      </c>
    </row>
    <row r="41" spans="2:10" x14ac:dyDescent="0.15">
      <c r="B41" s="12" t="s">
        <v>53</v>
      </c>
      <c r="C41" s="53">
        <f>AVERAGE(C13:C15)</f>
        <v>22</v>
      </c>
      <c r="D41" s="53">
        <f t="shared" ref="D41:H41" si="5">AVERAGE(D13:D15)</f>
        <v>12</v>
      </c>
      <c r="E41" s="53">
        <f t="shared" si="5"/>
        <v>14</v>
      </c>
      <c r="F41" s="53">
        <f t="shared" si="5"/>
        <v>17.333333333333332</v>
      </c>
      <c r="G41" s="53">
        <f t="shared" si="5"/>
        <v>12.333333333333334</v>
      </c>
      <c r="H41" s="53">
        <f t="shared" si="5"/>
        <v>8.6666666666666661</v>
      </c>
      <c r="I41" s="53">
        <f t="shared" si="3"/>
        <v>86.333333333333329</v>
      </c>
    </row>
    <row r="42" spans="2:10" x14ac:dyDescent="0.15">
      <c r="B42" s="12"/>
      <c r="C42" s="53"/>
      <c r="D42" s="53"/>
      <c r="E42" s="53"/>
      <c r="F42" s="53"/>
      <c r="G42" s="53"/>
      <c r="H42" s="53"/>
      <c r="I42" s="53"/>
    </row>
    <row r="43" spans="2:10" x14ac:dyDescent="0.15">
      <c r="B43" s="12"/>
      <c r="C43" s="12"/>
      <c r="D43" s="12"/>
      <c r="E43" s="12"/>
      <c r="F43" s="12"/>
      <c r="G43" s="12"/>
      <c r="H43" s="12"/>
      <c r="I43" s="12"/>
    </row>
    <row r="44" spans="2:10" x14ac:dyDescent="0.15">
      <c r="B44" s="12"/>
      <c r="C44" s="12"/>
      <c r="D44" s="12"/>
      <c r="E44" s="12"/>
      <c r="F44" s="12"/>
      <c r="G44" s="12"/>
      <c r="H44" s="12"/>
      <c r="I44" s="12"/>
    </row>
    <row r="45" spans="2:10" x14ac:dyDescent="0.15">
      <c r="B45" s="12"/>
      <c r="C45" s="12"/>
      <c r="D45" s="12"/>
      <c r="E45" s="12"/>
      <c r="F45" s="12"/>
      <c r="G45" s="12"/>
      <c r="H45" s="12"/>
      <c r="I45" s="12"/>
    </row>
    <row r="46" spans="2:10" x14ac:dyDescent="0.15">
      <c r="B46" s="12"/>
      <c r="C46" s="12"/>
      <c r="D46" s="12"/>
      <c r="E46" s="12"/>
      <c r="F46" s="12"/>
      <c r="G46" s="12"/>
      <c r="H46" s="12"/>
      <c r="I46" s="12"/>
    </row>
  </sheetData>
  <mergeCells count="18">
    <mergeCell ref="B4:B6"/>
    <mergeCell ref="J4:J6"/>
    <mergeCell ref="B7:B9"/>
    <mergeCell ref="J7:J9"/>
    <mergeCell ref="B10:B12"/>
    <mergeCell ref="J10:J12"/>
    <mergeCell ref="B13:B15"/>
    <mergeCell ref="J13:J15"/>
    <mergeCell ref="B16:B18"/>
    <mergeCell ref="J16:J18"/>
    <mergeCell ref="B19:B22"/>
    <mergeCell ref="J19:J22"/>
    <mergeCell ref="B23:B26"/>
    <mergeCell ref="J23:J26"/>
    <mergeCell ref="B27:B30"/>
    <mergeCell ref="J27:J30"/>
    <mergeCell ref="B31:B34"/>
    <mergeCell ref="J31:J3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C4C21-1437-447A-89A2-C8674ED93453}">
  <dimension ref="B3:J53"/>
  <sheetViews>
    <sheetView zoomScale="90" workbookViewId="0">
      <selection activeCell="J4" sqref="J4:J9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56" t="s">
        <v>220</v>
      </c>
      <c r="C3" s="14" t="s">
        <v>76</v>
      </c>
      <c r="D3" s="14" t="s">
        <v>77</v>
      </c>
      <c r="E3" s="14" t="s">
        <v>78</v>
      </c>
      <c r="F3" s="14" t="s">
        <v>79</v>
      </c>
      <c r="G3" s="14" t="s">
        <v>59</v>
      </c>
      <c r="H3" s="14" t="s">
        <v>80</v>
      </c>
      <c r="I3" s="23" t="s">
        <v>81</v>
      </c>
      <c r="J3" s="14" t="s">
        <v>221</v>
      </c>
    </row>
    <row r="4" spans="2:10" x14ac:dyDescent="0.15">
      <c r="B4" s="228" t="s">
        <v>50</v>
      </c>
      <c r="C4" s="58">
        <v>20</v>
      </c>
      <c r="D4" s="58">
        <v>10</v>
      </c>
      <c r="E4" s="58">
        <v>8</v>
      </c>
      <c r="F4" s="58">
        <v>15</v>
      </c>
      <c r="G4" s="58">
        <v>10</v>
      </c>
      <c r="H4" s="58">
        <v>5</v>
      </c>
      <c r="I4" s="58">
        <f>SUM(C4:H4)</f>
        <v>68</v>
      </c>
      <c r="J4" s="230">
        <f>SUM(I4:I9)/6</f>
        <v>81.333333333333329</v>
      </c>
    </row>
    <row r="5" spans="2:10" x14ac:dyDescent="0.15">
      <c r="B5" s="229"/>
      <c r="C5" s="58">
        <v>23</v>
      </c>
      <c r="D5" s="58">
        <v>15</v>
      </c>
      <c r="E5" s="58">
        <v>13</v>
      </c>
      <c r="F5" s="58">
        <v>16</v>
      </c>
      <c r="G5" s="58">
        <v>13</v>
      </c>
      <c r="H5" s="58">
        <v>6</v>
      </c>
      <c r="I5" s="58">
        <f t="shared" ref="I5:I9" si="0">SUM(C5:H5)</f>
        <v>86</v>
      </c>
      <c r="J5" s="230"/>
    </row>
    <row r="6" spans="2:10" x14ac:dyDescent="0.15">
      <c r="B6" s="229"/>
      <c r="C6" s="58">
        <v>20</v>
      </c>
      <c r="D6" s="58">
        <v>15</v>
      </c>
      <c r="E6" s="58">
        <v>10</v>
      </c>
      <c r="F6" s="58">
        <v>15</v>
      </c>
      <c r="G6" s="58">
        <v>10</v>
      </c>
      <c r="H6" s="58">
        <v>5</v>
      </c>
      <c r="I6" s="58">
        <f t="shared" si="0"/>
        <v>75</v>
      </c>
      <c r="J6" s="230"/>
    </row>
    <row r="7" spans="2:10" x14ac:dyDescent="0.15">
      <c r="B7" s="229"/>
      <c r="C7" s="58">
        <v>20</v>
      </c>
      <c r="D7" s="58">
        <v>13</v>
      </c>
      <c r="E7" s="58">
        <v>13</v>
      </c>
      <c r="F7" s="58">
        <v>15</v>
      </c>
      <c r="G7" s="58">
        <v>15</v>
      </c>
      <c r="H7" s="58">
        <v>8</v>
      </c>
      <c r="I7" s="58">
        <f t="shared" si="0"/>
        <v>84</v>
      </c>
      <c r="J7" s="230"/>
    </row>
    <row r="8" spans="2:10" x14ac:dyDescent="0.15">
      <c r="B8" s="229"/>
      <c r="C8" s="58">
        <v>24</v>
      </c>
      <c r="D8" s="58">
        <v>13</v>
      </c>
      <c r="E8" s="58">
        <v>10</v>
      </c>
      <c r="F8" s="58">
        <v>15</v>
      </c>
      <c r="G8" s="58">
        <v>10</v>
      </c>
      <c r="H8" s="58">
        <v>3</v>
      </c>
      <c r="I8" s="58">
        <f t="shared" si="0"/>
        <v>75</v>
      </c>
      <c r="J8" s="230"/>
    </row>
    <row r="9" spans="2:10" x14ac:dyDescent="0.15">
      <c r="B9" s="229"/>
      <c r="C9" s="58">
        <v>25</v>
      </c>
      <c r="D9" s="58">
        <v>15</v>
      </c>
      <c r="E9" s="58">
        <v>15</v>
      </c>
      <c r="F9" s="58">
        <v>20</v>
      </c>
      <c r="G9" s="58">
        <v>15</v>
      </c>
      <c r="H9" s="58">
        <v>10</v>
      </c>
      <c r="I9" s="58">
        <f t="shared" si="0"/>
        <v>100</v>
      </c>
      <c r="J9" s="230"/>
    </row>
    <row r="10" spans="2:10" x14ac:dyDescent="0.15">
      <c r="B10" s="231" t="s">
        <v>51</v>
      </c>
      <c r="C10" s="12"/>
      <c r="D10" s="12"/>
      <c r="E10" s="12"/>
      <c r="F10" s="12"/>
      <c r="G10" s="12"/>
      <c r="H10" s="12"/>
      <c r="I10" s="12">
        <f t="shared" ref="I10:I41" si="1">SUM(C10:H10)</f>
        <v>0</v>
      </c>
      <c r="J10" s="230">
        <f t="shared" ref="J10" si="2">SUM(I10:I13)/2</f>
        <v>0</v>
      </c>
    </row>
    <row r="11" spans="2:10" x14ac:dyDescent="0.15">
      <c r="B11" s="232"/>
      <c r="C11" s="12"/>
      <c r="D11" s="12"/>
      <c r="E11" s="12"/>
      <c r="F11" s="12"/>
      <c r="G11" s="12"/>
      <c r="H11" s="12"/>
      <c r="I11" s="12">
        <f t="shared" si="1"/>
        <v>0</v>
      </c>
      <c r="J11" s="230"/>
    </row>
    <row r="12" spans="2:10" x14ac:dyDescent="0.15">
      <c r="B12" s="232"/>
      <c r="C12" s="12"/>
      <c r="D12" s="12"/>
      <c r="E12" s="12"/>
      <c r="F12" s="12"/>
      <c r="G12" s="12"/>
      <c r="H12" s="12"/>
      <c r="I12" s="12">
        <f t="shared" si="1"/>
        <v>0</v>
      </c>
      <c r="J12" s="230"/>
    </row>
    <row r="13" spans="2:10" x14ac:dyDescent="0.15">
      <c r="B13" s="232"/>
      <c r="C13" s="12"/>
      <c r="D13" s="12"/>
      <c r="E13" s="12"/>
      <c r="F13" s="12"/>
      <c r="G13" s="12"/>
      <c r="H13" s="12"/>
      <c r="I13" s="12">
        <f t="shared" si="1"/>
        <v>0</v>
      </c>
      <c r="J13" s="230"/>
    </row>
    <row r="14" spans="2:10" x14ac:dyDescent="0.15">
      <c r="B14" s="228" t="s">
        <v>52</v>
      </c>
      <c r="C14" s="58"/>
      <c r="D14" s="58"/>
      <c r="E14" s="58"/>
      <c r="F14" s="58"/>
      <c r="G14" s="58"/>
      <c r="H14" s="58"/>
      <c r="I14" s="58">
        <f t="shared" si="1"/>
        <v>0</v>
      </c>
      <c r="J14" s="230">
        <f t="shared" ref="J14" si="3">SUM(I14:I17)/2</f>
        <v>0</v>
      </c>
    </row>
    <row r="15" spans="2:10" x14ac:dyDescent="0.15">
      <c r="B15" s="229"/>
      <c r="C15" s="58"/>
      <c r="D15" s="58"/>
      <c r="E15" s="58"/>
      <c r="F15" s="58"/>
      <c r="G15" s="58"/>
      <c r="H15" s="58"/>
      <c r="I15" s="58">
        <f t="shared" si="1"/>
        <v>0</v>
      </c>
      <c r="J15" s="230"/>
    </row>
    <row r="16" spans="2:10" x14ac:dyDescent="0.15">
      <c r="B16" s="229"/>
      <c r="C16" s="58"/>
      <c r="D16" s="58"/>
      <c r="E16" s="58"/>
      <c r="F16" s="58"/>
      <c r="G16" s="58"/>
      <c r="H16" s="58"/>
      <c r="I16" s="58">
        <f t="shared" si="1"/>
        <v>0</v>
      </c>
      <c r="J16" s="230"/>
    </row>
    <row r="17" spans="2:10" x14ac:dyDescent="0.15">
      <c r="B17" s="229"/>
      <c r="C17" s="58"/>
      <c r="D17" s="58"/>
      <c r="E17" s="58"/>
      <c r="F17" s="58"/>
      <c r="G17" s="58"/>
      <c r="H17" s="58"/>
      <c r="I17" s="58">
        <f t="shared" si="1"/>
        <v>0</v>
      </c>
      <c r="J17" s="230"/>
    </row>
    <row r="18" spans="2:10" x14ac:dyDescent="0.15">
      <c r="B18" s="231" t="s">
        <v>53</v>
      </c>
      <c r="C18" s="12"/>
      <c r="D18" s="12"/>
      <c r="E18" s="12"/>
      <c r="F18" s="12"/>
      <c r="G18" s="12"/>
      <c r="H18" s="12"/>
      <c r="I18" s="12">
        <f t="shared" si="1"/>
        <v>0</v>
      </c>
      <c r="J18" s="242">
        <f>SUM(I18:I21)/3</f>
        <v>0</v>
      </c>
    </row>
    <row r="19" spans="2:10" x14ac:dyDescent="0.15">
      <c r="B19" s="232"/>
      <c r="C19" s="12"/>
      <c r="D19" s="12"/>
      <c r="E19" s="12"/>
      <c r="F19" s="12"/>
      <c r="G19" s="12"/>
      <c r="H19" s="12"/>
      <c r="I19" s="12">
        <f t="shared" si="1"/>
        <v>0</v>
      </c>
      <c r="J19" s="242"/>
    </row>
    <row r="20" spans="2:10" x14ac:dyDescent="0.15">
      <c r="B20" s="232"/>
      <c r="C20" s="12"/>
      <c r="D20" s="12"/>
      <c r="E20" s="12"/>
      <c r="F20" s="12"/>
      <c r="G20" s="12"/>
      <c r="H20" s="12"/>
      <c r="I20" s="12">
        <f t="shared" si="1"/>
        <v>0</v>
      </c>
      <c r="J20" s="242"/>
    </row>
    <row r="21" spans="2:10" x14ac:dyDescent="0.15">
      <c r="B21" s="232"/>
      <c r="C21" s="12"/>
      <c r="D21" s="12"/>
      <c r="E21" s="12"/>
      <c r="F21" s="12"/>
      <c r="G21" s="12"/>
      <c r="H21" s="12"/>
      <c r="I21" s="12">
        <f t="shared" si="1"/>
        <v>0</v>
      </c>
      <c r="J21" s="242"/>
    </row>
    <row r="22" spans="2:10" x14ac:dyDescent="0.15">
      <c r="B22" s="236" t="s">
        <v>54</v>
      </c>
      <c r="C22" s="58"/>
      <c r="D22" s="58"/>
      <c r="E22" s="58"/>
      <c r="F22" s="58"/>
      <c r="G22" s="58"/>
      <c r="H22" s="58"/>
      <c r="I22" s="58">
        <f t="shared" si="1"/>
        <v>0</v>
      </c>
      <c r="J22" s="230">
        <f>SUM(I22:I25)/3</f>
        <v>0</v>
      </c>
    </row>
    <row r="23" spans="2:10" x14ac:dyDescent="0.15">
      <c r="B23" s="236"/>
      <c r="C23" s="58"/>
      <c r="D23" s="58"/>
      <c r="E23" s="58"/>
      <c r="F23" s="58"/>
      <c r="G23" s="58"/>
      <c r="H23" s="58"/>
      <c r="I23" s="58">
        <f t="shared" si="1"/>
        <v>0</v>
      </c>
      <c r="J23" s="230"/>
    </row>
    <row r="24" spans="2:10" x14ac:dyDescent="0.15">
      <c r="B24" s="236"/>
      <c r="C24" s="58"/>
      <c r="D24" s="58"/>
      <c r="E24" s="58"/>
      <c r="F24" s="58"/>
      <c r="G24" s="58"/>
      <c r="H24" s="58"/>
      <c r="I24" s="58">
        <f t="shared" si="1"/>
        <v>0</v>
      </c>
      <c r="J24" s="230"/>
    </row>
    <row r="25" spans="2:10" x14ac:dyDescent="0.15">
      <c r="B25" s="236"/>
      <c r="C25" s="58"/>
      <c r="D25" s="58"/>
      <c r="E25" s="58"/>
      <c r="F25" s="58"/>
      <c r="G25" s="58"/>
      <c r="H25" s="58"/>
      <c r="I25" s="58">
        <f t="shared" si="1"/>
        <v>0</v>
      </c>
      <c r="J25" s="230"/>
    </row>
    <row r="26" spans="2:10" x14ac:dyDescent="0.15">
      <c r="B26" s="231" t="s">
        <v>55</v>
      </c>
      <c r="C26" s="12"/>
      <c r="D26" s="12"/>
      <c r="E26" s="12"/>
      <c r="F26" s="12"/>
      <c r="G26" s="12"/>
      <c r="H26" s="12"/>
      <c r="I26" s="12">
        <f t="shared" si="1"/>
        <v>0</v>
      </c>
      <c r="J26" s="242">
        <f>SUM(I26:I29)/3</f>
        <v>0</v>
      </c>
    </row>
    <row r="27" spans="2:10" x14ac:dyDescent="0.15">
      <c r="B27" s="232"/>
      <c r="C27" s="12"/>
      <c r="D27" s="12"/>
      <c r="E27" s="12"/>
      <c r="F27" s="12"/>
      <c r="G27" s="12"/>
      <c r="H27" s="12"/>
      <c r="I27" s="12">
        <f t="shared" si="1"/>
        <v>0</v>
      </c>
      <c r="J27" s="242"/>
    </row>
    <row r="28" spans="2:10" x14ac:dyDescent="0.15">
      <c r="B28" s="232"/>
      <c r="C28" s="12"/>
      <c r="D28" s="12"/>
      <c r="E28" s="12"/>
      <c r="F28" s="12"/>
      <c r="G28" s="12"/>
      <c r="H28" s="12"/>
      <c r="I28" s="12">
        <f t="shared" si="1"/>
        <v>0</v>
      </c>
      <c r="J28" s="242"/>
    </row>
    <row r="29" spans="2:10" x14ac:dyDescent="0.15">
      <c r="B29" s="232"/>
      <c r="C29" s="12"/>
      <c r="D29" s="12"/>
      <c r="E29" s="12"/>
      <c r="F29" s="12"/>
      <c r="G29" s="12"/>
      <c r="H29" s="12"/>
      <c r="I29" s="12">
        <f t="shared" si="1"/>
        <v>0</v>
      </c>
      <c r="J29" s="242"/>
    </row>
    <row r="30" spans="2:10" x14ac:dyDescent="0.15">
      <c r="B30" s="228" t="s">
        <v>56</v>
      </c>
      <c r="C30" s="58"/>
      <c r="D30" s="58"/>
      <c r="E30" s="58"/>
      <c r="F30" s="58"/>
      <c r="G30" s="58"/>
      <c r="H30" s="58"/>
      <c r="I30" s="58">
        <f t="shared" si="1"/>
        <v>0</v>
      </c>
      <c r="J30" s="230">
        <f>SUM(I30:I33)/3</f>
        <v>0</v>
      </c>
    </row>
    <row r="31" spans="2:10" x14ac:dyDescent="0.15">
      <c r="B31" s="229"/>
      <c r="C31" s="58"/>
      <c r="D31" s="58"/>
      <c r="E31" s="58"/>
      <c r="F31" s="58"/>
      <c r="G31" s="58"/>
      <c r="H31" s="58"/>
      <c r="I31" s="58">
        <f t="shared" si="1"/>
        <v>0</v>
      </c>
      <c r="J31" s="230"/>
    </row>
    <row r="32" spans="2:10" x14ac:dyDescent="0.15">
      <c r="B32" s="229"/>
      <c r="C32" s="58"/>
      <c r="D32" s="58"/>
      <c r="E32" s="58"/>
      <c r="F32" s="58"/>
      <c r="G32" s="58"/>
      <c r="H32" s="58"/>
      <c r="I32" s="58">
        <f t="shared" si="1"/>
        <v>0</v>
      </c>
      <c r="J32" s="230"/>
    </row>
    <row r="33" spans="2:10" x14ac:dyDescent="0.15">
      <c r="B33" s="229"/>
      <c r="C33" s="58"/>
      <c r="D33" s="58"/>
      <c r="E33" s="58"/>
      <c r="F33" s="58"/>
      <c r="G33" s="58"/>
      <c r="H33" s="58"/>
      <c r="I33" s="58">
        <f t="shared" si="1"/>
        <v>0</v>
      </c>
      <c r="J33" s="230"/>
    </row>
    <row r="34" spans="2:10" x14ac:dyDescent="0.15">
      <c r="B34" s="231" t="s">
        <v>57</v>
      </c>
      <c r="C34" s="12"/>
      <c r="D34" s="12"/>
      <c r="E34" s="12"/>
      <c r="F34" s="12"/>
      <c r="G34" s="12"/>
      <c r="H34" s="12"/>
      <c r="I34" s="12">
        <f t="shared" si="1"/>
        <v>0</v>
      </c>
      <c r="J34" s="242">
        <f>SUM(I34:I37)/3</f>
        <v>0</v>
      </c>
    </row>
    <row r="35" spans="2:10" x14ac:dyDescent="0.15">
      <c r="B35" s="232"/>
      <c r="C35" s="12"/>
      <c r="D35" s="12"/>
      <c r="E35" s="12"/>
      <c r="F35" s="12"/>
      <c r="G35" s="12"/>
      <c r="H35" s="12"/>
      <c r="I35" s="12">
        <f t="shared" si="1"/>
        <v>0</v>
      </c>
      <c r="J35" s="242"/>
    </row>
    <row r="36" spans="2:10" x14ac:dyDescent="0.15">
      <c r="B36" s="232"/>
      <c r="C36" s="12"/>
      <c r="D36" s="12"/>
      <c r="E36" s="12"/>
      <c r="F36" s="12"/>
      <c r="G36" s="12"/>
      <c r="H36" s="12"/>
      <c r="I36" s="12">
        <f t="shared" si="1"/>
        <v>0</v>
      </c>
      <c r="J36" s="242"/>
    </row>
    <row r="37" spans="2:10" x14ac:dyDescent="0.15">
      <c r="B37" s="232"/>
      <c r="C37" s="12"/>
      <c r="D37" s="12"/>
      <c r="E37" s="12"/>
      <c r="F37" s="12"/>
      <c r="G37" s="12"/>
      <c r="H37" s="12"/>
      <c r="I37" s="12">
        <f t="shared" si="1"/>
        <v>0</v>
      </c>
      <c r="J37" s="242"/>
    </row>
    <row r="38" spans="2:10" x14ac:dyDescent="0.15">
      <c r="B38" s="236" t="s">
        <v>58</v>
      </c>
      <c r="C38" s="58"/>
      <c r="D38" s="58"/>
      <c r="E38" s="58"/>
      <c r="F38" s="58"/>
      <c r="G38" s="58"/>
      <c r="H38" s="58"/>
      <c r="I38" s="58">
        <f t="shared" si="1"/>
        <v>0</v>
      </c>
      <c r="J38" s="230">
        <f>SUM(I38:I41)/3</f>
        <v>0</v>
      </c>
    </row>
    <row r="39" spans="2:10" x14ac:dyDescent="0.15">
      <c r="B39" s="236"/>
      <c r="C39" s="58"/>
      <c r="D39" s="58"/>
      <c r="E39" s="58"/>
      <c r="F39" s="58"/>
      <c r="G39" s="58"/>
      <c r="H39" s="58"/>
      <c r="I39" s="58">
        <f t="shared" si="1"/>
        <v>0</v>
      </c>
      <c r="J39" s="230"/>
    </row>
    <row r="40" spans="2:10" x14ac:dyDescent="0.15">
      <c r="B40" s="236"/>
      <c r="C40" s="58"/>
      <c r="D40" s="58"/>
      <c r="E40" s="58"/>
      <c r="F40" s="58"/>
      <c r="G40" s="58"/>
      <c r="H40" s="58"/>
      <c r="I40" s="58">
        <f t="shared" si="1"/>
        <v>0</v>
      </c>
      <c r="J40" s="230"/>
    </row>
    <row r="41" spans="2:10" x14ac:dyDescent="0.15">
      <c r="B41" s="236"/>
      <c r="C41" s="58"/>
      <c r="D41" s="58"/>
      <c r="E41" s="58"/>
      <c r="F41" s="58"/>
      <c r="G41" s="58"/>
      <c r="H41" s="58"/>
      <c r="I41" s="58">
        <f t="shared" si="1"/>
        <v>0</v>
      </c>
      <c r="J41" s="230"/>
    </row>
    <row r="43" spans="2:10" x14ac:dyDescent="0.15">
      <c r="B43" s="59" t="s">
        <v>222</v>
      </c>
    </row>
    <row r="44" spans="2:10" ht="60" x14ac:dyDescent="0.15">
      <c r="B44" s="56" t="s">
        <v>220</v>
      </c>
      <c r="C44" s="14" t="s">
        <v>76</v>
      </c>
      <c r="D44" s="14" t="s">
        <v>77</v>
      </c>
      <c r="E44" s="14" t="s">
        <v>78</v>
      </c>
      <c r="F44" s="14" t="s">
        <v>79</v>
      </c>
      <c r="G44" s="14" t="s">
        <v>59</v>
      </c>
      <c r="H44" s="14" t="s">
        <v>80</v>
      </c>
      <c r="I44" s="23" t="s">
        <v>81</v>
      </c>
      <c r="J44" s="60"/>
    </row>
    <row r="45" spans="2:10" x14ac:dyDescent="0.15">
      <c r="B45" s="12" t="s">
        <v>50</v>
      </c>
      <c r="C45" s="53">
        <f>AVERAGE(C4:C9)</f>
        <v>22</v>
      </c>
      <c r="D45" s="53">
        <f t="shared" ref="D45:H45" si="4">AVERAGE(D4:D9)</f>
        <v>13.5</v>
      </c>
      <c r="E45" s="53">
        <f t="shared" si="4"/>
        <v>11.5</v>
      </c>
      <c r="F45" s="53">
        <f t="shared" si="4"/>
        <v>16</v>
      </c>
      <c r="G45" s="53">
        <f t="shared" si="4"/>
        <v>12.166666666666666</v>
      </c>
      <c r="H45" s="53">
        <f t="shared" si="4"/>
        <v>6.166666666666667</v>
      </c>
      <c r="I45" s="53">
        <f>SUM(C45:H45)</f>
        <v>81.333333333333343</v>
      </c>
    </row>
    <row r="46" spans="2:10" x14ac:dyDescent="0.15">
      <c r="B46" s="12"/>
      <c r="C46" s="53"/>
      <c r="D46" s="53"/>
      <c r="E46" s="53"/>
      <c r="F46" s="53"/>
      <c r="G46" s="53"/>
      <c r="H46" s="53"/>
      <c r="I46" s="53"/>
    </row>
    <row r="47" spans="2:10" x14ac:dyDescent="0.15">
      <c r="B47" s="12"/>
      <c r="C47" s="53"/>
      <c r="D47" s="53"/>
      <c r="E47" s="53"/>
      <c r="F47" s="53"/>
      <c r="G47" s="53"/>
      <c r="H47" s="53"/>
      <c r="I47" s="53"/>
    </row>
    <row r="48" spans="2:10" x14ac:dyDescent="0.15">
      <c r="B48" s="12"/>
      <c r="C48" s="12"/>
      <c r="D48" s="12"/>
      <c r="E48" s="12"/>
      <c r="F48" s="12"/>
      <c r="G48" s="12"/>
      <c r="H48" s="12"/>
      <c r="I48" s="12"/>
    </row>
    <row r="49" spans="2:9" x14ac:dyDescent="0.15">
      <c r="B49" s="12"/>
      <c r="C49" s="12"/>
      <c r="D49" s="12"/>
      <c r="E49" s="12"/>
      <c r="F49" s="12"/>
      <c r="G49" s="12"/>
      <c r="H49" s="12"/>
      <c r="I49" s="12"/>
    </row>
    <row r="50" spans="2:9" x14ac:dyDescent="0.15">
      <c r="B50" s="12"/>
      <c r="C50" s="12"/>
      <c r="D50" s="12"/>
      <c r="E50" s="12"/>
      <c r="F50" s="12"/>
      <c r="G50" s="12"/>
      <c r="H50" s="12"/>
      <c r="I50" s="12"/>
    </row>
    <row r="51" spans="2:9" x14ac:dyDescent="0.15">
      <c r="B51" s="12"/>
      <c r="C51" s="12"/>
      <c r="D51" s="12"/>
      <c r="E51" s="12"/>
      <c r="F51" s="12"/>
      <c r="G51" s="12"/>
      <c r="H51" s="12"/>
      <c r="I51" s="12"/>
    </row>
    <row r="52" spans="2:9" x14ac:dyDescent="0.15">
      <c r="B52" s="12"/>
      <c r="C52" s="12"/>
      <c r="D52" s="12"/>
      <c r="E52" s="12"/>
      <c r="F52" s="12"/>
      <c r="G52" s="12"/>
      <c r="H52" s="12"/>
      <c r="I52" s="12"/>
    </row>
    <row r="53" spans="2:9" x14ac:dyDescent="0.15">
      <c r="B53" s="12"/>
      <c r="C53" s="12"/>
      <c r="D53" s="12"/>
      <c r="E53" s="12"/>
      <c r="F53" s="12"/>
      <c r="G53" s="12"/>
      <c r="H53" s="12"/>
      <c r="I53" s="12"/>
    </row>
  </sheetData>
  <mergeCells count="18">
    <mergeCell ref="B4:B9"/>
    <mergeCell ref="J4:J9"/>
    <mergeCell ref="B10:B13"/>
    <mergeCell ref="J10:J13"/>
    <mergeCell ref="B14:B17"/>
    <mergeCell ref="J14:J17"/>
    <mergeCell ref="B18:B21"/>
    <mergeCell ref="J18:J21"/>
    <mergeCell ref="B22:B25"/>
    <mergeCell ref="J22:J25"/>
    <mergeCell ref="B26:B29"/>
    <mergeCell ref="J26:J29"/>
    <mergeCell ref="B30:B33"/>
    <mergeCell ref="J30:J33"/>
    <mergeCell ref="B34:B37"/>
    <mergeCell ref="J34:J37"/>
    <mergeCell ref="B38:B41"/>
    <mergeCell ref="J38:J4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35B2B-07F0-441D-947C-F3CE7326F1D8}">
  <dimension ref="B3:J66"/>
  <sheetViews>
    <sheetView zoomScale="90" workbookViewId="0">
      <selection activeCell="J4" sqref="J4:J10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56" t="s">
        <v>220</v>
      </c>
      <c r="C3" s="14" t="s">
        <v>76</v>
      </c>
      <c r="D3" s="14" t="s">
        <v>77</v>
      </c>
      <c r="E3" s="14" t="s">
        <v>78</v>
      </c>
      <c r="F3" s="14" t="s">
        <v>79</v>
      </c>
      <c r="G3" s="14" t="s">
        <v>59</v>
      </c>
      <c r="H3" s="14" t="s">
        <v>80</v>
      </c>
      <c r="I3" s="23" t="s">
        <v>81</v>
      </c>
      <c r="J3" s="14" t="s">
        <v>221</v>
      </c>
    </row>
    <row r="4" spans="2:10" x14ac:dyDescent="0.15">
      <c r="B4" s="228" t="s">
        <v>50</v>
      </c>
      <c r="C4" s="58">
        <v>15</v>
      </c>
      <c r="D4" s="58">
        <v>8</v>
      </c>
      <c r="E4" s="58">
        <v>9</v>
      </c>
      <c r="F4" s="58">
        <v>12</v>
      </c>
      <c r="G4" s="58">
        <v>10</v>
      </c>
      <c r="H4" s="58">
        <v>4</v>
      </c>
      <c r="I4" s="58">
        <f>SUM(C4:H4)</f>
        <v>58</v>
      </c>
      <c r="J4" s="237">
        <f>SUM(I4:I9)/7</f>
        <v>73.142857142857139</v>
      </c>
    </row>
    <row r="5" spans="2:10" x14ac:dyDescent="0.15">
      <c r="B5" s="229"/>
      <c r="C5" s="58">
        <v>25</v>
      </c>
      <c r="D5" s="58">
        <v>15</v>
      </c>
      <c r="E5" s="58">
        <v>15</v>
      </c>
      <c r="F5" s="58">
        <v>20</v>
      </c>
      <c r="G5" s="58">
        <v>15</v>
      </c>
      <c r="H5" s="58">
        <v>10</v>
      </c>
      <c r="I5" s="58">
        <f t="shared" ref="I5:I10" si="0">SUM(C5:H5)</f>
        <v>100</v>
      </c>
      <c r="J5" s="238"/>
    </row>
    <row r="6" spans="2:10" x14ac:dyDescent="0.15">
      <c r="B6" s="229"/>
      <c r="C6" s="58">
        <v>25</v>
      </c>
      <c r="D6" s="58">
        <v>15</v>
      </c>
      <c r="E6" s="58">
        <v>15</v>
      </c>
      <c r="F6" s="58">
        <v>15</v>
      </c>
      <c r="G6" s="58">
        <v>15</v>
      </c>
      <c r="H6" s="58">
        <v>5</v>
      </c>
      <c r="I6" s="58">
        <f t="shared" si="0"/>
        <v>90</v>
      </c>
      <c r="J6" s="238"/>
    </row>
    <row r="7" spans="2:10" x14ac:dyDescent="0.15">
      <c r="B7" s="229"/>
      <c r="C7" s="58">
        <v>25</v>
      </c>
      <c r="D7" s="58">
        <v>15</v>
      </c>
      <c r="E7" s="58">
        <v>15</v>
      </c>
      <c r="F7" s="58">
        <v>12</v>
      </c>
      <c r="G7" s="58">
        <v>15</v>
      </c>
      <c r="H7" s="58">
        <v>5</v>
      </c>
      <c r="I7" s="58">
        <f t="shared" si="0"/>
        <v>87</v>
      </c>
      <c r="J7" s="238"/>
    </row>
    <row r="8" spans="2:10" x14ac:dyDescent="0.15">
      <c r="B8" s="229"/>
      <c r="C8" s="58">
        <v>25</v>
      </c>
      <c r="D8" s="58">
        <v>15</v>
      </c>
      <c r="E8" s="58">
        <v>15</v>
      </c>
      <c r="F8" s="58">
        <v>12</v>
      </c>
      <c r="G8" s="58">
        <v>15</v>
      </c>
      <c r="H8" s="58">
        <v>5</v>
      </c>
      <c r="I8" s="58">
        <f t="shared" si="0"/>
        <v>87</v>
      </c>
      <c r="J8" s="238"/>
    </row>
    <row r="9" spans="2:10" x14ac:dyDescent="0.15">
      <c r="B9" s="229"/>
      <c r="C9" s="58">
        <v>25</v>
      </c>
      <c r="D9" s="58">
        <v>15</v>
      </c>
      <c r="E9" s="58">
        <v>15</v>
      </c>
      <c r="F9" s="58">
        <v>15</v>
      </c>
      <c r="G9" s="58">
        <v>15</v>
      </c>
      <c r="H9" s="58">
        <v>5</v>
      </c>
      <c r="I9" s="58">
        <f t="shared" si="0"/>
        <v>90</v>
      </c>
      <c r="J9" s="238"/>
    </row>
    <row r="10" spans="2:10" x14ac:dyDescent="0.15">
      <c r="B10" s="73"/>
      <c r="C10" s="58">
        <v>25</v>
      </c>
      <c r="D10" s="58">
        <v>15</v>
      </c>
      <c r="E10" s="58">
        <v>15</v>
      </c>
      <c r="F10" s="58">
        <v>20</v>
      </c>
      <c r="G10" s="58">
        <v>10</v>
      </c>
      <c r="H10" s="58">
        <v>5</v>
      </c>
      <c r="I10" s="58">
        <f t="shared" si="0"/>
        <v>90</v>
      </c>
      <c r="J10" s="239"/>
    </row>
    <row r="11" spans="2:10" x14ac:dyDescent="0.15">
      <c r="B11" s="231" t="s">
        <v>51</v>
      </c>
      <c r="C11" s="12">
        <v>15</v>
      </c>
      <c r="D11" s="12">
        <v>8</v>
      </c>
      <c r="E11" s="12">
        <v>8</v>
      </c>
      <c r="F11" s="12">
        <v>15</v>
      </c>
      <c r="G11" s="12">
        <v>9</v>
      </c>
      <c r="H11" s="12">
        <v>4</v>
      </c>
      <c r="I11" s="12">
        <f t="shared" ref="I11:I54" si="1">SUM(C11:H11)</f>
        <v>59</v>
      </c>
      <c r="J11" s="237">
        <f>SUM(I11:I16)/7</f>
        <v>71.142857142857139</v>
      </c>
    </row>
    <row r="12" spans="2:10" x14ac:dyDescent="0.15">
      <c r="B12" s="232"/>
      <c r="C12" s="12">
        <v>25</v>
      </c>
      <c r="D12" s="12">
        <v>15</v>
      </c>
      <c r="E12" s="12">
        <v>15</v>
      </c>
      <c r="F12" s="12">
        <v>10</v>
      </c>
      <c r="G12" s="12">
        <v>15</v>
      </c>
      <c r="H12" s="12">
        <v>5</v>
      </c>
      <c r="I12" s="12">
        <f t="shared" si="1"/>
        <v>85</v>
      </c>
      <c r="J12" s="238"/>
    </row>
    <row r="13" spans="2:10" x14ac:dyDescent="0.15">
      <c r="B13" s="232"/>
      <c r="C13" s="12">
        <v>23</v>
      </c>
      <c r="D13" s="12">
        <v>15</v>
      </c>
      <c r="E13" s="12">
        <v>15</v>
      </c>
      <c r="F13" s="12">
        <v>15</v>
      </c>
      <c r="G13" s="12">
        <v>15</v>
      </c>
      <c r="H13" s="12">
        <v>5</v>
      </c>
      <c r="I13" s="12">
        <f t="shared" si="1"/>
        <v>88</v>
      </c>
      <c r="J13" s="238"/>
    </row>
    <row r="14" spans="2:10" x14ac:dyDescent="0.15">
      <c r="B14" s="232"/>
      <c r="C14" s="12">
        <v>25</v>
      </c>
      <c r="D14" s="12">
        <v>15</v>
      </c>
      <c r="E14" s="12">
        <v>15</v>
      </c>
      <c r="F14" s="12">
        <v>13</v>
      </c>
      <c r="G14" s="12">
        <v>15</v>
      </c>
      <c r="H14" s="12">
        <v>5</v>
      </c>
      <c r="I14" s="12">
        <f t="shared" si="1"/>
        <v>88</v>
      </c>
      <c r="J14" s="238"/>
    </row>
    <row r="15" spans="2:10" x14ac:dyDescent="0.15">
      <c r="B15" s="232"/>
      <c r="C15" s="12">
        <v>25</v>
      </c>
      <c r="D15" s="12">
        <v>15</v>
      </c>
      <c r="E15" s="12">
        <v>15</v>
      </c>
      <c r="F15" s="12">
        <v>14</v>
      </c>
      <c r="G15" s="12">
        <v>15</v>
      </c>
      <c r="H15" s="12">
        <v>5</v>
      </c>
      <c r="I15" s="12">
        <f t="shared" si="1"/>
        <v>89</v>
      </c>
      <c r="J15" s="238"/>
    </row>
    <row r="16" spans="2:10" x14ac:dyDescent="0.15">
      <c r="B16" s="232"/>
      <c r="C16" s="12">
        <v>22</v>
      </c>
      <c r="D16" s="12">
        <v>15</v>
      </c>
      <c r="E16" s="12">
        <v>15</v>
      </c>
      <c r="F16" s="12">
        <v>17</v>
      </c>
      <c r="G16" s="12">
        <v>15</v>
      </c>
      <c r="H16" s="12">
        <v>5</v>
      </c>
      <c r="I16" s="12">
        <f t="shared" si="1"/>
        <v>89</v>
      </c>
      <c r="J16" s="238"/>
    </row>
    <row r="17" spans="2:10" x14ac:dyDescent="0.15">
      <c r="B17" s="241"/>
      <c r="C17" s="12">
        <v>18</v>
      </c>
      <c r="D17" s="12">
        <v>10</v>
      </c>
      <c r="E17" s="12">
        <v>12</v>
      </c>
      <c r="F17" s="12">
        <v>15</v>
      </c>
      <c r="G17" s="12">
        <v>13</v>
      </c>
      <c r="H17" s="12">
        <v>3</v>
      </c>
      <c r="I17" s="12">
        <f t="shared" si="1"/>
        <v>71</v>
      </c>
      <c r="J17" s="239"/>
    </row>
    <row r="18" spans="2:10" x14ac:dyDescent="0.15">
      <c r="B18" s="228" t="s">
        <v>52</v>
      </c>
      <c r="C18" s="58">
        <v>15</v>
      </c>
      <c r="D18" s="58">
        <v>7</v>
      </c>
      <c r="E18" s="58">
        <v>7</v>
      </c>
      <c r="F18" s="58">
        <v>10</v>
      </c>
      <c r="G18" s="58">
        <v>8</v>
      </c>
      <c r="H18" s="58">
        <v>2</v>
      </c>
      <c r="I18" s="58">
        <f t="shared" si="1"/>
        <v>49</v>
      </c>
      <c r="J18" s="237">
        <f>SUM(I18:I23)/7</f>
        <v>70.142857142857139</v>
      </c>
    </row>
    <row r="19" spans="2:10" x14ac:dyDescent="0.15">
      <c r="B19" s="229"/>
      <c r="C19" s="58">
        <v>25</v>
      </c>
      <c r="D19" s="58">
        <v>15</v>
      </c>
      <c r="E19" s="58">
        <v>15</v>
      </c>
      <c r="F19" s="58">
        <v>10</v>
      </c>
      <c r="G19" s="58">
        <v>15</v>
      </c>
      <c r="H19" s="58">
        <v>5</v>
      </c>
      <c r="I19" s="58">
        <f t="shared" si="1"/>
        <v>85</v>
      </c>
      <c r="J19" s="238"/>
    </row>
    <row r="20" spans="2:10" x14ac:dyDescent="0.15">
      <c r="B20" s="229"/>
      <c r="C20" s="58">
        <v>22</v>
      </c>
      <c r="D20" s="58">
        <v>15</v>
      </c>
      <c r="E20" s="58">
        <v>15</v>
      </c>
      <c r="F20" s="58">
        <v>15</v>
      </c>
      <c r="G20" s="58">
        <v>15</v>
      </c>
      <c r="H20" s="58">
        <v>5</v>
      </c>
      <c r="I20" s="58">
        <f t="shared" si="1"/>
        <v>87</v>
      </c>
      <c r="J20" s="238"/>
    </row>
    <row r="21" spans="2:10" x14ac:dyDescent="0.15">
      <c r="B21" s="229"/>
      <c r="C21" s="58">
        <v>21</v>
      </c>
      <c r="D21" s="58">
        <v>15</v>
      </c>
      <c r="E21" s="58">
        <v>15</v>
      </c>
      <c r="F21" s="58">
        <v>13</v>
      </c>
      <c r="G21" s="58">
        <v>15</v>
      </c>
      <c r="H21" s="58">
        <v>5</v>
      </c>
      <c r="I21" s="58">
        <f t="shared" si="1"/>
        <v>84</v>
      </c>
      <c r="J21" s="238"/>
    </row>
    <row r="22" spans="2:10" x14ac:dyDescent="0.15">
      <c r="B22" s="229"/>
      <c r="C22" s="58">
        <v>23</v>
      </c>
      <c r="D22" s="58">
        <v>15</v>
      </c>
      <c r="E22" s="58">
        <v>15</v>
      </c>
      <c r="F22" s="58">
        <v>17</v>
      </c>
      <c r="G22" s="58">
        <v>15</v>
      </c>
      <c r="H22" s="58">
        <v>8</v>
      </c>
      <c r="I22" s="58">
        <f t="shared" si="1"/>
        <v>93</v>
      </c>
      <c r="J22" s="238"/>
    </row>
    <row r="23" spans="2:10" x14ac:dyDescent="0.15">
      <c r="B23" s="229"/>
      <c r="C23" s="58">
        <v>23</v>
      </c>
      <c r="D23" s="58">
        <v>15</v>
      </c>
      <c r="E23" s="58">
        <v>15</v>
      </c>
      <c r="F23" s="58">
        <v>17</v>
      </c>
      <c r="G23" s="58">
        <v>15</v>
      </c>
      <c r="H23" s="58">
        <v>8</v>
      </c>
      <c r="I23" s="58">
        <f t="shared" si="1"/>
        <v>93</v>
      </c>
      <c r="J23" s="238"/>
    </row>
    <row r="24" spans="2:10" x14ac:dyDescent="0.15">
      <c r="B24" s="73"/>
      <c r="C24" s="58">
        <v>19</v>
      </c>
      <c r="D24" s="58">
        <v>11</v>
      </c>
      <c r="E24" s="58">
        <v>13</v>
      </c>
      <c r="F24" s="58">
        <v>14</v>
      </c>
      <c r="G24" s="58">
        <v>12</v>
      </c>
      <c r="H24" s="58">
        <v>5</v>
      </c>
      <c r="I24" s="58">
        <f t="shared" si="1"/>
        <v>74</v>
      </c>
      <c r="J24" s="239"/>
    </row>
    <row r="25" spans="2:10" x14ac:dyDescent="0.15">
      <c r="B25" s="231" t="s">
        <v>53</v>
      </c>
      <c r="C25" s="12">
        <v>15</v>
      </c>
      <c r="D25" s="12">
        <v>7</v>
      </c>
      <c r="E25" s="12">
        <v>7</v>
      </c>
      <c r="F25" s="12">
        <v>12</v>
      </c>
      <c r="G25" s="12">
        <v>3</v>
      </c>
      <c r="H25" s="12">
        <v>3</v>
      </c>
      <c r="I25" s="12">
        <f t="shared" si="1"/>
        <v>47</v>
      </c>
      <c r="J25" s="237">
        <f>SUM(I25:I30)/7</f>
        <v>65.857142857142861</v>
      </c>
    </row>
    <row r="26" spans="2:10" x14ac:dyDescent="0.15">
      <c r="B26" s="232"/>
      <c r="C26" s="12">
        <v>25</v>
      </c>
      <c r="D26" s="12">
        <v>15</v>
      </c>
      <c r="E26" s="12">
        <v>15</v>
      </c>
      <c r="F26" s="12">
        <v>10</v>
      </c>
      <c r="G26" s="12">
        <v>15</v>
      </c>
      <c r="H26" s="12">
        <v>5</v>
      </c>
      <c r="I26" s="12">
        <f t="shared" si="1"/>
        <v>85</v>
      </c>
      <c r="J26" s="238"/>
    </row>
    <row r="27" spans="2:10" x14ac:dyDescent="0.15">
      <c r="B27" s="232"/>
      <c r="C27" s="12">
        <v>20</v>
      </c>
      <c r="D27" s="12">
        <v>15</v>
      </c>
      <c r="E27" s="12">
        <v>15</v>
      </c>
      <c r="F27" s="12">
        <v>15</v>
      </c>
      <c r="G27" s="12">
        <v>15</v>
      </c>
      <c r="H27" s="12">
        <v>5</v>
      </c>
      <c r="I27" s="12">
        <f t="shared" si="1"/>
        <v>85</v>
      </c>
      <c r="J27" s="238"/>
    </row>
    <row r="28" spans="2:10" x14ac:dyDescent="0.15">
      <c r="B28" s="232"/>
      <c r="C28" s="12">
        <v>21</v>
      </c>
      <c r="D28" s="12">
        <v>15</v>
      </c>
      <c r="E28" s="12">
        <v>15</v>
      </c>
      <c r="F28" s="12">
        <v>14</v>
      </c>
      <c r="G28" s="12">
        <v>15</v>
      </c>
      <c r="H28" s="12">
        <v>5</v>
      </c>
      <c r="I28" s="12">
        <f t="shared" si="1"/>
        <v>85</v>
      </c>
      <c r="J28" s="238"/>
    </row>
    <row r="29" spans="2:10" x14ac:dyDescent="0.15">
      <c r="B29" s="232"/>
      <c r="C29" s="12">
        <v>20</v>
      </c>
      <c r="D29" s="12">
        <v>15</v>
      </c>
      <c r="E29" s="12">
        <v>15</v>
      </c>
      <c r="F29" s="12">
        <v>13</v>
      </c>
      <c r="G29" s="12">
        <v>15</v>
      </c>
      <c r="H29" s="12">
        <v>5</v>
      </c>
      <c r="I29" s="12">
        <f t="shared" si="1"/>
        <v>83</v>
      </c>
      <c r="J29" s="238"/>
    </row>
    <row r="30" spans="2:10" x14ac:dyDescent="0.15">
      <c r="B30" s="232"/>
      <c r="C30" s="12">
        <v>20</v>
      </c>
      <c r="D30" s="12">
        <v>12</v>
      </c>
      <c r="E30" s="12">
        <v>15</v>
      </c>
      <c r="F30" s="12">
        <v>10</v>
      </c>
      <c r="G30" s="12">
        <v>15</v>
      </c>
      <c r="H30" s="12">
        <v>4</v>
      </c>
      <c r="I30" s="12">
        <f t="shared" si="1"/>
        <v>76</v>
      </c>
      <c r="J30" s="238"/>
    </row>
    <row r="31" spans="2:10" x14ac:dyDescent="0.15">
      <c r="B31" s="241"/>
      <c r="C31" s="12">
        <v>17</v>
      </c>
      <c r="D31" s="12">
        <v>14</v>
      </c>
      <c r="E31" s="12">
        <v>10</v>
      </c>
      <c r="F31" s="12">
        <v>17</v>
      </c>
      <c r="G31" s="12">
        <v>13</v>
      </c>
      <c r="H31" s="12">
        <v>3</v>
      </c>
      <c r="I31" s="12">
        <f t="shared" si="1"/>
        <v>74</v>
      </c>
      <c r="J31" s="239"/>
    </row>
    <row r="32" spans="2:10" x14ac:dyDescent="0.15">
      <c r="B32" s="228" t="s">
        <v>54</v>
      </c>
      <c r="C32" s="58">
        <v>20</v>
      </c>
      <c r="D32" s="58">
        <v>5</v>
      </c>
      <c r="E32" s="58">
        <v>5</v>
      </c>
      <c r="F32" s="58">
        <v>10</v>
      </c>
      <c r="G32" s="58">
        <v>2</v>
      </c>
      <c r="H32" s="58">
        <v>2</v>
      </c>
      <c r="I32" s="58">
        <f t="shared" si="1"/>
        <v>44</v>
      </c>
      <c r="J32" s="237">
        <f>SUM(I32:I37)/7</f>
        <v>65</v>
      </c>
    </row>
    <row r="33" spans="2:10" x14ac:dyDescent="0.15">
      <c r="B33" s="229"/>
      <c r="C33" s="58">
        <v>25</v>
      </c>
      <c r="D33" s="58">
        <v>15</v>
      </c>
      <c r="E33" s="58">
        <v>10</v>
      </c>
      <c r="F33" s="58">
        <v>10</v>
      </c>
      <c r="G33" s="58">
        <v>15</v>
      </c>
      <c r="H33" s="58">
        <v>5</v>
      </c>
      <c r="I33" s="58">
        <f t="shared" si="1"/>
        <v>80</v>
      </c>
      <c r="J33" s="238"/>
    </row>
    <row r="34" spans="2:10" x14ac:dyDescent="0.15">
      <c r="B34" s="229"/>
      <c r="C34" s="58">
        <v>20</v>
      </c>
      <c r="D34" s="58">
        <v>14</v>
      </c>
      <c r="E34" s="58">
        <v>14</v>
      </c>
      <c r="F34" s="58">
        <v>14</v>
      </c>
      <c r="G34" s="58">
        <v>15</v>
      </c>
      <c r="H34" s="58">
        <v>5</v>
      </c>
      <c r="I34" s="58">
        <f t="shared" si="1"/>
        <v>82</v>
      </c>
      <c r="J34" s="238"/>
    </row>
    <row r="35" spans="2:10" x14ac:dyDescent="0.15">
      <c r="B35" s="229"/>
      <c r="C35" s="58">
        <v>19</v>
      </c>
      <c r="D35" s="58">
        <v>15</v>
      </c>
      <c r="E35" s="58">
        <v>15</v>
      </c>
      <c r="F35" s="58">
        <v>13</v>
      </c>
      <c r="G35" s="58">
        <v>15</v>
      </c>
      <c r="H35" s="58">
        <v>5</v>
      </c>
      <c r="I35" s="58">
        <f t="shared" si="1"/>
        <v>82</v>
      </c>
      <c r="J35" s="238"/>
    </row>
    <row r="36" spans="2:10" x14ac:dyDescent="0.15">
      <c r="B36" s="229"/>
      <c r="C36" s="58">
        <v>19</v>
      </c>
      <c r="D36" s="58">
        <v>15</v>
      </c>
      <c r="E36" s="58">
        <v>15</v>
      </c>
      <c r="F36" s="58">
        <v>14</v>
      </c>
      <c r="G36" s="58">
        <v>15</v>
      </c>
      <c r="H36" s="58">
        <v>5</v>
      </c>
      <c r="I36" s="58">
        <f t="shared" si="1"/>
        <v>83</v>
      </c>
      <c r="J36" s="238"/>
    </row>
    <row r="37" spans="2:10" x14ac:dyDescent="0.15">
      <c r="B37" s="229"/>
      <c r="C37" s="58">
        <v>20</v>
      </c>
      <c r="D37" s="58">
        <v>12</v>
      </c>
      <c r="E37" s="58">
        <v>15</v>
      </c>
      <c r="F37" s="58">
        <v>18</v>
      </c>
      <c r="G37" s="58">
        <v>15</v>
      </c>
      <c r="H37" s="58">
        <v>4</v>
      </c>
      <c r="I37" s="58">
        <f t="shared" si="1"/>
        <v>84</v>
      </c>
      <c r="J37" s="238"/>
    </row>
    <row r="38" spans="2:10" x14ac:dyDescent="0.15">
      <c r="B38" s="240"/>
      <c r="C38" s="58">
        <v>15</v>
      </c>
      <c r="D38" s="58">
        <v>8</v>
      </c>
      <c r="E38" s="58">
        <v>8</v>
      </c>
      <c r="F38" s="58">
        <v>13</v>
      </c>
      <c r="G38" s="58">
        <v>10</v>
      </c>
      <c r="H38" s="58">
        <v>2</v>
      </c>
      <c r="I38" s="58">
        <f t="shared" si="1"/>
        <v>56</v>
      </c>
      <c r="J38" s="239"/>
    </row>
    <row r="39" spans="2:10" x14ac:dyDescent="0.15">
      <c r="B39" s="231" t="s">
        <v>55</v>
      </c>
      <c r="C39" s="12"/>
      <c r="D39" s="12"/>
      <c r="E39" s="12"/>
      <c r="F39" s="12"/>
      <c r="G39" s="12"/>
      <c r="H39" s="12"/>
      <c r="I39" s="12">
        <f t="shared" si="1"/>
        <v>0</v>
      </c>
      <c r="J39" s="230">
        <f t="shared" ref="J39" si="2">SUM(I39:I42)/4</f>
        <v>0</v>
      </c>
    </row>
    <row r="40" spans="2:10" x14ac:dyDescent="0.15">
      <c r="B40" s="232"/>
      <c r="C40" s="12"/>
      <c r="D40" s="12"/>
      <c r="E40" s="12"/>
      <c r="F40" s="12"/>
      <c r="G40" s="12"/>
      <c r="H40" s="12"/>
      <c r="I40" s="12">
        <f t="shared" si="1"/>
        <v>0</v>
      </c>
      <c r="J40" s="230"/>
    </row>
    <row r="41" spans="2:10" x14ac:dyDescent="0.15">
      <c r="B41" s="232"/>
      <c r="C41" s="12"/>
      <c r="D41" s="12"/>
      <c r="E41" s="12"/>
      <c r="F41" s="12"/>
      <c r="G41" s="12"/>
      <c r="H41" s="12"/>
      <c r="I41" s="12">
        <f t="shared" si="1"/>
        <v>0</v>
      </c>
      <c r="J41" s="230"/>
    </row>
    <row r="42" spans="2:10" x14ac:dyDescent="0.15">
      <c r="B42" s="232"/>
      <c r="C42" s="12"/>
      <c r="D42" s="12"/>
      <c r="E42" s="12"/>
      <c r="F42" s="12"/>
      <c r="G42" s="12"/>
      <c r="H42" s="12"/>
      <c r="I42" s="12">
        <f t="shared" si="1"/>
        <v>0</v>
      </c>
      <c r="J42" s="230"/>
    </row>
    <row r="43" spans="2:10" x14ac:dyDescent="0.15">
      <c r="B43" s="228" t="s">
        <v>56</v>
      </c>
      <c r="C43" s="58"/>
      <c r="D43" s="58"/>
      <c r="E43" s="58"/>
      <c r="F43" s="58"/>
      <c r="G43" s="58"/>
      <c r="H43" s="58"/>
      <c r="I43" s="58">
        <f t="shared" si="1"/>
        <v>0</v>
      </c>
      <c r="J43" s="230">
        <f>SUM(I43:I46)/3</f>
        <v>0</v>
      </c>
    </row>
    <row r="44" spans="2:10" x14ac:dyDescent="0.15">
      <c r="B44" s="229"/>
      <c r="C44" s="58"/>
      <c r="D44" s="58"/>
      <c r="E44" s="58"/>
      <c r="F44" s="58"/>
      <c r="G44" s="58"/>
      <c r="H44" s="58"/>
      <c r="I44" s="58">
        <f t="shared" si="1"/>
        <v>0</v>
      </c>
      <c r="J44" s="230"/>
    </row>
    <row r="45" spans="2:10" x14ac:dyDescent="0.15">
      <c r="B45" s="229"/>
      <c r="C45" s="58"/>
      <c r="D45" s="58"/>
      <c r="E45" s="58"/>
      <c r="F45" s="58"/>
      <c r="G45" s="58"/>
      <c r="H45" s="58"/>
      <c r="I45" s="58">
        <f t="shared" si="1"/>
        <v>0</v>
      </c>
      <c r="J45" s="230"/>
    </row>
    <row r="46" spans="2:10" x14ac:dyDescent="0.15">
      <c r="B46" s="229"/>
      <c r="C46" s="58"/>
      <c r="D46" s="58"/>
      <c r="E46" s="58"/>
      <c r="F46" s="58"/>
      <c r="G46" s="58"/>
      <c r="H46" s="58"/>
      <c r="I46" s="58">
        <f t="shared" si="1"/>
        <v>0</v>
      </c>
      <c r="J46" s="230"/>
    </row>
    <row r="47" spans="2:10" x14ac:dyDescent="0.15">
      <c r="B47" s="231" t="s">
        <v>57</v>
      </c>
      <c r="C47" s="12"/>
      <c r="D47" s="12"/>
      <c r="E47" s="12"/>
      <c r="F47" s="12"/>
      <c r="G47" s="12"/>
      <c r="H47" s="12"/>
      <c r="I47" s="12">
        <f t="shared" si="1"/>
        <v>0</v>
      </c>
      <c r="J47" s="242">
        <f>SUM(I47:I50)/3</f>
        <v>0</v>
      </c>
    </row>
    <row r="48" spans="2:10" x14ac:dyDescent="0.15">
      <c r="B48" s="232"/>
      <c r="C48" s="12"/>
      <c r="D48" s="12"/>
      <c r="E48" s="12"/>
      <c r="F48" s="12"/>
      <c r="G48" s="12"/>
      <c r="H48" s="12"/>
      <c r="I48" s="12">
        <f t="shared" si="1"/>
        <v>0</v>
      </c>
      <c r="J48" s="242"/>
    </row>
    <row r="49" spans="2:10" x14ac:dyDescent="0.15">
      <c r="B49" s="232"/>
      <c r="C49" s="12"/>
      <c r="D49" s="12"/>
      <c r="E49" s="12"/>
      <c r="F49" s="12"/>
      <c r="G49" s="12"/>
      <c r="H49" s="12"/>
      <c r="I49" s="12">
        <f t="shared" si="1"/>
        <v>0</v>
      </c>
      <c r="J49" s="242"/>
    </row>
    <row r="50" spans="2:10" x14ac:dyDescent="0.15">
      <c r="B50" s="232"/>
      <c r="C50" s="12"/>
      <c r="D50" s="12"/>
      <c r="E50" s="12"/>
      <c r="F50" s="12"/>
      <c r="G50" s="12"/>
      <c r="H50" s="12"/>
      <c r="I50" s="12">
        <f t="shared" si="1"/>
        <v>0</v>
      </c>
      <c r="J50" s="242"/>
    </row>
    <row r="51" spans="2:10" x14ac:dyDescent="0.15">
      <c r="B51" s="236" t="s">
        <v>58</v>
      </c>
      <c r="C51" s="58"/>
      <c r="D51" s="58"/>
      <c r="E51" s="58"/>
      <c r="F51" s="58"/>
      <c r="G51" s="58"/>
      <c r="H51" s="58"/>
      <c r="I51" s="58">
        <f t="shared" si="1"/>
        <v>0</v>
      </c>
      <c r="J51" s="230">
        <f>SUM(I51:I54)/3</f>
        <v>0</v>
      </c>
    </row>
    <row r="52" spans="2:10" x14ac:dyDescent="0.15">
      <c r="B52" s="236"/>
      <c r="C52" s="58"/>
      <c r="D52" s="58"/>
      <c r="E52" s="58"/>
      <c r="F52" s="58"/>
      <c r="G52" s="58"/>
      <c r="H52" s="58"/>
      <c r="I52" s="58">
        <f t="shared" si="1"/>
        <v>0</v>
      </c>
      <c r="J52" s="230"/>
    </row>
    <row r="53" spans="2:10" x14ac:dyDescent="0.15">
      <c r="B53" s="236"/>
      <c r="C53" s="58"/>
      <c r="D53" s="58"/>
      <c r="E53" s="58"/>
      <c r="F53" s="58"/>
      <c r="G53" s="58"/>
      <c r="H53" s="58"/>
      <c r="I53" s="58">
        <f t="shared" si="1"/>
        <v>0</v>
      </c>
      <c r="J53" s="230"/>
    </row>
    <row r="54" spans="2:10" x14ac:dyDescent="0.15">
      <c r="B54" s="236"/>
      <c r="C54" s="58"/>
      <c r="D54" s="58"/>
      <c r="E54" s="58"/>
      <c r="F54" s="58"/>
      <c r="G54" s="58"/>
      <c r="H54" s="58"/>
      <c r="I54" s="58">
        <f t="shared" si="1"/>
        <v>0</v>
      </c>
      <c r="J54" s="230"/>
    </row>
    <row r="56" spans="2:10" x14ac:dyDescent="0.15">
      <c r="B56" s="59" t="s">
        <v>222</v>
      </c>
    </row>
    <row r="57" spans="2:10" ht="60" x14ac:dyDescent="0.15">
      <c r="B57" s="56" t="s">
        <v>220</v>
      </c>
      <c r="C57" s="14" t="s">
        <v>76</v>
      </c>
      <c r="D57" s="14" t="s">
        <v>77</v>
      </c>
      <c r="E57" s="14" t="s">
        <v>78</v>
      </c>
      <c r="F57" s="14" t="s">
        <v>79</v>
      </c>
      <c r="G57" s="14" t="s">
        <v>59</v>
      </c>
      <c r="H57" s="14" t="s">
        <v>80</v>
      </c>
      <c r="I57" s="23" t="s">
        <v>81</v>
      </c>
      <c r="J57" s="60"/>
    </row>
    <row r="58" spans="2:10" x14ac:dyDescent="0.15">
      <c r="B58" s="12" t="s">
        <v>50</v>
      </c>
      <c r="C58" s="53">
        <f>AVERAGE(C4:C10)</f>
        <v>23.571428571428573</v>
      </c>
      <c r="D58" s="53">
        <f t="shared" ref="D58:H58" si="3">AVERAGE(D4:D10)</f>
        <v>14</v>
      </c>
      <c r="E58" s="53">
        <f t="shared" si="3"/>
        <v>14.142857142857142</v>
      </c>
      <c r="F58" s="53">
        <f t="shared" si="3"/>
        <v>15.142857142857142</v>
      </c>
      <c r="G58" s="53">
        <f t="shared" si="3"/>
        <v>13.571428571428571</v>
      </c>
      <c r="H58" s="53">
        <f t="shared" si="3"/>
        <v>5.5714285714285712</v>
      </c>
      <c r="I58" s="53">
        <f>SUM(C58:H58)</f>
        <v>85.999999999999986</v>
      </c>
    </row>
    <row r="59" spans="2:10" x14ac:dyDescent="0.15">
      <c r="B59" s="12" t="s">
        <v>51</v>
      </c>
      <c r="C59" s="53">
        <f>AVERAGE(C11:C17)</f>
        <v>21.857142857142858</v>
      </c>
      <c r="D59" s="53">
        <f t="shared" ref="D59:H59" si="4">AVERAGE(D11:D17)</f>
        <v>13.285714285714286</v>
      </c>
      <c r="E59" s="53">
        <f t="shared" si="4"/>
        <v>13.571428571428571</v>
      </c>
      <c r="F59" s="53">
        <f t="shared" si="4"/>
        <v>14.142857142857142</v>
      </c>
      <c r="G59" s="53">
        <f t="shared" si="4"/>
        <v>13.857142857142858</v>
      </c>
      <c r="H59" s="53">
        <f t="shared" si="4"/>
        <v>4.5714285714285712</v>
      </c>
      <c r="I59" s="53">
        <f t="shared" ref="I59:I62" si="5">SUM(C59:H59)</f>
        <v>81.285714285714292</v>
      </c>
    </row>
    <row r="60" spans="2:10" x14ac:dyDescent="0.15">
      <c r="B60" s="12" t="s">
        <v>52</v>
      </c>
      <c r="C60" s="53">
        <f>AVERAGE(C18:C24)</f>
        <v>21.142857142857142</v>
      </c>
      <c r="D60" s="53">
        <f t="shared" ref="D60:H60" si="6">AVERAGE(D18:D24)</f>
        <v>13.285714285714286</v>
      </c>
      <c r="E60" s="53">
        <f t="shared" si="6"/>
        <v>13.571428571428571</v>
      </c>
      <c r="F60" s="53">
        <f t="shared" si="6"/>
        <v>13.714285714285714</v>
      </c>
      <c r="G60" s="53">
        <f t="shared" si="6"/>
        <v>13.571428571428571</v>
      </c>
      <c r="H60" s="53">
        <f t="shared" si="6"/>
        <v>5.4285714285714288</v>
      </c>
      <c r="I60" s="53">
        <f t="shared" si="5"/>
        <v>80.714285714285722</v>
      </c>
    </row>
    <row r="61" spans="2:10" x14ac:dyDescent="0.15">
      <c r="B61" s="12" t="s">
        <v>53</v>
      </c>
      <c r="C61" s="53">
        <f>AVERAGE(C25:C31)</f>
        <v>19.714285714285715</v>
      </c>
      <c r="D61" s="53">
        <f t="shared" ref="D61:H61" si="7">AVERAGE(D25:D31)</f>
        <v>13.285714285714286</v>
      </c>
      <c r="E61" s="53">
        <f t="shared" si="7"/>
        <v>13.142857142857142</v>
      </c>
      <c r="F61" s="53">
        <f t="shared" si="7"/>
        <v>13</v>
      </c>
      <c r="G61" s="53">
        <f t="shared" si="7"/>
        <v>13</v>
      </c>
      <c r="H61" s="53">
        <f t="shared" si="7"/>
        <v>4.2857142857142856</v>
      </c>
      <c r="I61" s="53">
        <f t="shared" si="5"/>
        <v>76.428571428571431</v>
      </c>
    </row>
    <row r="62" spans="2:10" x14ac:dyDescent="0.15">
      <c r="B62" s="12" t="s">
        <v>54</v>
      </c>
      <c r="C62" s="53">
        <f>AVERAGE(C32:C38)</f>
        <v>19.714285714285715</v>
      </c>
      <c r="D62" s="53">
        <f t="shared" ref="D62:H62" si="8">AVERAGE(D32:D38)</f>
        <v>12</v>
      </c>
      <c r="E62" s="53">
        <f t="shared" si="8"/>
        <v>11.714285714285714</v>
      </c>
      <c r="F62" s="53">
        <f t="shared" si="8"/>
        <v>13.142857142857142</v>
      </c>
      <c r="G62" s="53">
        <f t="shared" si="8"/>
        <v>12.428571428571429</v>
      </c>
      <c r="H62" s="53">
        <f t="shared" si="8"/>
        <v>4</v>
      </c>
      <c r="I62" s="53">
        <f t="shared" si="5"/>
        <v>73</v>
      </c>
    </row>
    <row r="63" spans="2:10" x14ac:dyDescent="0.15">
      <c r="B63" s="12"/>
      <c r="C63" s="53"/>
      <c r="D63" s="53"/>
      <c r="E63" s="53"/>
      <c r="F63" s="53"/>
      <c r="G63" s="53"/>
      <c r="H63" s="53"/>
      <c r="I63" s="53"/>
    </row>
    <row r="64" spans="2:10" x14ac:dyDescent="0.15">
      <c r="B64" s="12"/>
      <c r="C64" s="12"/>
      <c r="D64" s="12"/>
      <c r="E64" s="12"/>
      <c r="F64" s="12"/>
      <c r="G64" s="12"/>
      <c r="H64" s="12"/>
      <c r="I64" s="12"/>
    </row>
    <row r="65" spans="2:9" x14ac:dyDescent="0.15">
      <c r="B65" s="12"/>
      <c r="C65" s="12"/>
      <c r="D65" s="12"/>
      <c r="E65" s="12"/>
      <c r="F65" s="12"/>
      <c r="G65" s="12"/>
      <c r="H65" s="12"/>
      <c r="I65" s="12"/>
    </row>
    <row r="66" spans="2:9" x14ac:dyDescent="0.15">
      <c r="B66" s="12"/>
      <c r="C66" s="12"/>
      <c r="D66" s="12"/>
      <c r="E66" s="12"/>
      <c r="F66" s="12"/>
      <c r="G66" s="12"/>
      <c r="H66" s="12"/>
      <c r="I66" s="12"/>
    </row>
  </sheetData>
  <mergeCells count="18">
    <mergeCell ref="B4:B9"/>
    <mergeCell ref="B18:B23"/>
    <mergeCell ref="J11:J17"/>
    <mergeCell ref="J4:J10"/>
    <mergeCell ref="J18:J24"/>
    <mergeCell ref="B11:B17"/>
    <mergeCell ref="B39:B42"/>
    <mergeCell ref="J39:J42"/>
    <mergeCell ref="J25:J31"/>
    <mergeCell ref="J32:J38"/>
    <mergeCell ref="B32:B38"/>
    <mergeCell ref="B25:B31"/>
    <mergeCell ref="B43:B46"/>
    <mergeCell ref="J43:J46"/>
    <mergeCell ref="B47:B50"/>
    <mergeCell ref="J47:J50"/>
    <mergeCell ref="B51:B54"/>
    <mergeCell ref="J51:J5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4050A-D26A-4C3C-9417-D5261FB968A0}">
  <dimension ref="B3:J63"/>
  <sheetViews>
    <sheetView topLeftCell="A40" zoomScale="90" workbookViewId="0">
      <selection activeCell="I8" sqref="I8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56" t="s">
        <v>220</v>
      </c>
      <c r="C3" s="14" t="s">
        <v>76</v>
      </c>
      <c r="D3" s="14" t="s">
        <v>77</v>
      </c>
      <c r="E3" s="14" t="s">
        <v>78</v>
      </c>
      <c r="F3" s="14" t="s">
        <v>79</v>
      </c>
      <c r="G3" s="14" t="s">
        <v>59</v>
      </c>
      <c r="H3" s="14" t="s">
        <v>80</v>
      </c>
      <c r="I3" s="23" t="s">
        <v>81</v>
      </c>
      <c r="J3" s="14" t="s">
        <v>221</v>
      </c>
    </row>
    <row r="4" spans="2:10" x14ac:dyDescent="0.15">
      <c r="B4" s="228" t="s">
        <v>50</v>
      </c>
      <c r="C4" s="58">
        <v>25</v>
      </c>
      <c r="D4" s="58">
        <v>12</v>
      </c>
      <c r="E4" s="58">
        <v>15</v>
      </c>
      <c r="F4" s="58">
        <v>15</v>
      </c>
      <c r="G4" s="58">
        <v>13</v>
      </c>
      <c r="H4" s="58">
        <v>9</v>
      </c>
      <c r="I4" s="58">
        <f>SUM(C4:H4)</f>
        <v>89</v>
      </c>
      <c r="J4" s="230">
        <f>SUM(I4:I10)/7</f>
        <v>84.714285714285708</v>
      </c>
    </row>
    <row r="5" spans="2:10" x14ac:dyDescent="0.15">
      <c r="B5" s="229"/>
      <c r="C5" s="58">
        <v>20</v>
      </c>
      <c r="D5" s="58">
        <v>15</v>
      </c>
      <c r="E5" s="58">
        <v>12</v>
      </c>
      <c r="F5" s="58">
        <v>17</v>
      </c>
      <c r="G5" s="58">
        <v>12</v>
      </c>
      <c r="H5" s="58">
        <v>5</v>
      </c>
      <c r="I5" s="58">
        <f t="shared" ref="I5:I10" si="0">SUM(C5:H5)</f>
        <v>81</v>
      </c>
      <c r="J5" s="230"/>
    </row>
    <row r="6" spans="2:10" x14ac:dyDescent="0.15">
      <c r="B6" s="229"/>
      <c r="C6" s="58">
        <v>25</v>
      </c>
      <c r="D6" s="58">
        <v>15</v>
      </c>
      <c r="E6" s="58">
        <v>15</v>
      </c>
      <c r="F6" s="58">
        <v>20</v>
      </c>
      <c r="G6" s="58">
        <v>15</v>
      </c>
      <c r="H6" s="58">
        <v>10</v>
      </c>
      <c r="I6" s="58">
        <f t="shared" si="0"/>
        <v>100</v>
      </c>
      <c r="J6" s="230"/>
    </row>
    <row r="7" spans="2:10" x14ac:dyDescent="0.15">
      <c r="B7" s="229"/>
      <c r="C7" s="58">
        <v>23</v>
      </c>
      <c r="D7" s="58">
        <v>15</v>
      </c>
      <c r="E7" s="58">
        <v>15</v>
      </c>
      <c r="F7" s="58">
        <v>20</v>
      </c>
      <c r="G7" s="58">
        <v>10</v>
      </c>
      <c r="H7" s="58">
        <v>9</v>
      </c>
      <c r="I7" s="58">
        <f t="shared" si="0"/>
        <v>92</v>
      </c>
      <c r="J7" s="230"/>
    </row>
    <row r="8" spans="2:10" x14ac:dyDescent="0.15">
      <c r="B8" s="229"/>
      <c r="C8" s="58">
        <v>20</v>
      </c>
      <c r="D8" s="58">
        <v>10</v>
      </c>
      <c r="E8" s="58">
        <v>14</v>
      </c>
      <c r="F8" s="58">
        <v>18</v>
      </c>
      <c r="G8" s="58">
        <v>13</v>
      </c>
      <c r="H8" s="58">
        <v>8</v>
      </c>
      <c r="I8" s="58">
        <f t="shared" si="0"/>
        <v>83</v>
      </c>
      <c r="J8" s="230"/>
    </row>
    <row r="9" spans="2:10" x14ac:dyDescent="0.15">
      <c r="B9" s="229"/>
      <c r="C9" s="58">
        <v>25</v>
      </c>
      <c r="D9" s="58">
        <v>10</v>
      </c>
      <c r="E9" s="58">
        <v>10</v>
      </c>
      <c r="F9" s="58">
        <v>15</v>
      </c>
      <c r="G9" s="58">
        <v>10</v>
      </c>
      <c r="H9" s="58">
        <v>5</v>
      </c>
      <c r="I9" s="58">
        <f t="shared" si="0"/>
        <v>75</v>
      </c>
      <c r="J9" s="230"/>
    </row>
    <row r="10" spans="2:10" x14ac:dyDescent="0.15">
      <c r="B10" s="229"/>
      <c r="C10" s="58">
        <v>17</v>
      </c>
      <c r="D10" s="58">
        <v>10</v>
      </c>
      <c r="E10" s="58">
        <v>10</v>
      </c>
      <c r="F10" s="58">
        <v>18</v>
      </c>
      <c r="G10" s="58">
        <v>10</v>
      </c>
      <c r="H10" s="58">
        <v>8</v>
      </c>
      <c r="I10" s="58">
        <f t="shared" si="0"/>
        <v>73</v>
      </c>
      <c r="J10" s="230"/>
    </row>
    <row r="11" spans="2:10" x14ac:dyDescent="0.15">
      <c r="B11" s="231" t="s">
        <v>51</v>
      </c>
      <c r="C11" s="12">
        <v>20</v>
      </c>
      <c r="D11" s="12">
        <v>10</v>
      </c>
      <c r="E11" s="12">
        <v>15</v>
      </c>
      <c r="F11" s="12">
        <v>18</v>
      </c>
      <c r="G11" s="12">
        <v>13</v>
      </c>
      <c r="H11" s="12">
        <v>10</v>
      </c>
      <c r="I11" s="12">
        <f t="shared" ref="I11:I51" si="1">SUM(C11:H11)</f>
        <v>86</v>
      </c>
      <c r="J11" s="230">
        <f>SUM(I11:I17)/7</f>
        <v>86.571428571428569</v>
      </c>
    </row>
    <row r="12" spans="2:10" x14ac:dyDescent="0.15">
      <c r="B12" s="232"/>
      <c r="C12" s="12">
        <v>25</v>
      </c>
      <c r="D12" s="12">
        <v>15</v>
      </c>
      <c r="E12" s="12">
        <v>12</v>
      </c>
      <c r="F12" s="12">
        <v>17</v>
      </c>
      <c r="G12" s="12">
        <v>12</v>
      </c>
      <c r="H12" s="12">
        <v>5</v>
      </c>
      <c r="I12" s="12">
        <f t="shared" si="1"/>
        <v>86</v>
      </c>
      <c r="J12" s="230"/>
    </row>
    <row r="13" spans="2:10" x14ac:dyDescent="0.15">
      <c r="B13" s="232"/>
      <c r="C13" s="12">
        <v>25</v>
      </c>
      <c r="D13" s="12">
        <v>15</v>
      </c>
      <c r="E13" s="12">
        <v>15</v>
      </c>
      <c r="F13" s="12">
        <v>20</v>
      </c>
      <c r="G13" s="12">
        <v>15</v>
      </c>
      <c r="H13" s="12">
        <v>10</v>
      </c>
      <c r="I13" s="12">
        <f t="shared" si="1"/>
        <v>100</v>
      </c>
      <c r="J13" s="230"/>
    </row>
    <row r="14" spans="2:10" x14ac:dyDescent="0.15">
      <c r="B14" s="232"/>
      <c r="C14" s="12">
        <v>23</v>
      </c>
      <c r="D14" s="12">
        <v>15</v>
      </c>
      <c r="E14" s="12">
        <v>15</v>
      </c>
      <c r="F14" s="12">
        <v>20</v>
      </c>
      <c r="G14" s="12">
        <v>15</v>
      </c>
      <c r="H14" s="12">
        <v>10</v>
      </c>
      <c r="I14" s="12">
        <f t="shared" si="1"/>
        <v>98</v>
      </c>
      <c r="J14" s="230"/>
    </row>
    <row r="15" spans="2:10" x14ac:dyDescent="0.15">
      <c r="B15" s="232"/>
      <c r="C15" s="12">
        <v>18</v>
      </c>
      <c r="D15" s="12">
        <v>12</v>
      </c>
      <c r="E15" s="12">
        <v>10</v>
      </c>
      <c r="F15" s="12">
        <v>17</v>
      </c>
      <c r="G15" s="12">
        <v>13</v>
      </c>
      <c r="H15" s="12">
        <v>6</v>
      </c>
      <c r="I15" s="12">
        <f t="shared" si="1"/>
        <v>76</v>
      </c>
      <c r="J15" s="230"/>
    </row>
    <row r="16" spans="2:10" x14ac:dyDescent="0.15">
      <c r="B16" s="232"/>
      <c r="C16" s="12">
        <v>25</v>
      </c>
      <c r="D16" s="12">
        <v>15</v>
      </c>
      <c r="E16" s="12">
        <v>15</v>
      </c>
      <c r="F16" s="12">
        <v>20</v>
      </c>
      <c r="G16" s="12">
        <v>10</v>
      </c>
      <c r="H16" s="12">
        <v>5</v>
      </c>
      <c r="I16" s="12">
        <f t="shared" si="1"/>
        <v>90</v>
      </c>
      <c r="J16" s="230"/>
    </row>
    <row r="17" spans="2:10" x14ac:dyDescent="0.15">
      <c r="B17" s="232"/>
      <c r="C17" s="12">
        <v>15</v>
      </c>
      <c r="D17" s="12">
        <v>10</v>
      </c>
      <c r="E17" s="12">
        <v>10</v>
      </c>
      <c r="F17" s="12">
        <v>15</v>
      </c>
      <c r="G17" s="12">
        <v>11</v>
      </c>
      <c r="H17" s="12">
        <v>9</v>
      </c>
      <c r="I17" s="12">
        <f t="shared" si="1"/>
        <v>70</v>
      </c>
      <c r="J17" s="230"/>
    </row>
    <row r="18" spans="2:10" x14ac:dyDescent="0.15">
      <c r="B18" s="228" t="s">
        <v>52</v>
      </c>
      <c r="C18" s="58"/>
      <c r="D18" s="58"/>
      <c r="E18" s="58"/>
      <c r="F18" s="58"/>
      <c r="G18" s="58"/>
      <c r="H18" s="58"/>
      <c r="I18" s="58">
        <f t="shared" si="1"/>
        <v>0</v>
      </c>
      <c r="J18" s="230">
        <f t="shared" ref="J18" si="2">SUM(I18:I22)/5</f>
        <v>0</v>
      </c>
    </row>
    <row r="19" spans="2:10" x14ac:dyDescent="0.15">
      <c r="B19" s="229"/>
      <c r="C19" s="58"/>
      <c r="D19" s="58"/>
      <c r="E19" s="58"/>
      <c r="F19" s="58"/>
      <c r="G19" s="58"/>
      <c r="H19" s="58"/>
      <c r="I19" s="58">
        <f t="shared" si="1"/>
        <v>0</v>
      </c>
      <c r="J19" s="230"/>
    </row>
    <row r="20" spans="2:10" x14ac:dyDescent="0.15">
      <c r="B20" s="229"/>
      <c r="C20" s="58"/>
      <c r="D20" s="58"/>
      <c r="E20" s="58"/>
      <c r="F20" s="58"/>
      <c r="G20" s="58"/>
      <c r="H20" s="58"/>
      <c r="I20" s="58">
        <f t="shared" si="1"/>
        <v>0</v>
      </c>
      <c r="J20" s="230"/>
    </row>
    <row r="21" spans="2:10" x14ac:dyDescent="0.15">
      <c r="B21" s="229"/>
      <c r="C21" s="58"/>
      <c r="D21" s="58"/>
      <c r="E21" s="58"/>
      <c r="F21" s="58"/>
      <c r="G21" s="58"/>
      <c r="H21" s="58"/>
      <c r="I21" s="58">
        <f t="shared" si="1"/>
        <v>0</v>
      </c>
      <c r="J21" s="230"/>
    </row>
    <row r="22" spans="2:10" x14ac:dyDescent="0.15">
      <c r="B22" s="229"/>
      <c r="C22" s="58"/>
      <c r="D22" s="58"/>
      <c r="E22" s="58"/>
      <c r="F22" s="58"/>
      <c r="G22" s="58"/>
      <c r="H22" s="58"/>
      <c r="I22" s="58">
        <f t="shared" si="1"/>
        <v>0</v>
      </c>
      <c r="J22" s="230"/>
    </row>
    <row r="23" spans="2:10" x14ac:dyDescent="0.15">
      <c r="B23" s="231" t="s">
        <v>53</v>
      </c>
      <c r="C23" s="12"/>
      <c r="D23" s="12"/>
      <c r="E23" s="12"/>
      <c r="F23" s="12"/>
      <c r="G23" s="12"/>
      <c r="H23" s="12"/>
      <c r="I23" s="12">
        <f t="shared" si="1"/>
        <v>0</v>
      </c>
      <c r="J23" s="242">
        <f t="shared" ref="J23" si="3">SUM(I23:I27)/5</f>
        <v>0</v>
      </c>
    </row>
    <row r="24" spans="2:10" x14ac:dyDescent="0.15">
      <c r="B24" s="232"/>
      <c r="C24" s="12"/>
      <c r="D24" s="12"/>
      <c r="E24" s="12"/>
      <c r="F24" s="12"/>
      <c r="G24" s="12"/>
      <c r="H24" s="12"/>
      <c r="I24" s="12">
        <f t="shared" si="1"/>
        <v>0</v>
      </c>
      <c r="J24" s="242"/>
    </row>
    <row r="25" spans="2:10" x14ac:dyDescent="0.15">
      <c r="B25" s="232"/>
      <c r="C25" s="12"/>
      <c r="D25" s="12"/>
      <c r="E25" s="12"/>
      <c r="F25" s="12"/>
      <c r="G25" s="12"/>
      <c r="H25" s="12"/>
      <c r="I25" s="12">
        <f t="shared" si="1"/>
        <v>0</v>
      </c>
      <c r="J25" s="242"/>
    </row>
    <row r="26" spans="2:10" x14ac:dyDescent="0.15">
      <c r="B26" s="232"/>
      <c r="C26" s="12"/>
      <c r="D26" s="12"/>
      <c r="E26" s="12"/>
      <c r="F26" s="12"/>
      <c r="G26" s="12"/>
      <c r="H26" s="12"/>
      <c r="I26" s="12">
        <f t="shared" si="1"/>
        <v>0</v>
      </c>
      <c r="J26" s="242"/>
    </row>
    <row r="27" spans="2:10" x14ac:dyDescent="0.15">
      <c r="B27" s="232"/>
      <c r="C27" s="12"/>
      <c r="D27" s="12"/>
      <c r="E27" s="12"/>
      <c r="F27" s="12"/>
      <c r="G27" s="12"/>
      <c r="H27" s="12"/>
      <c r="I27" s="12">
        <f t="shared" si="1"/>
        <v>0</v>
      </c>
      <c r="J27" s="242"/>
    </row>
    <row r="28" spans="2:10" x14ac:dyDescent="0.15">
      <c r="B28" s="236" t="s">
        <v>54</v>
      </c>
      <c r="C28" s="58"/>
      <c r="D28" s="58"/>
      <c r="E28" s="58"/>
      <c r="F28" s="58"/>
      <c r="G28" s="58"/>
      <c r="H28" s="58"/>
      <c r="I28" s="58">
        <f t="shared" si="1"/>
        <v>0</v>
      </c>
      <c r="J28" s="230">
        <f t="shared" ref="J28" si="4">SUM(I28:I32)/5</f>
        <v>0</v>
      </c>
    </row>
    <row r="29" spans="2:10" x14ac:dyDescent="0.15">
      <c r="B29" s="236"/>
      <c r="C29" s="58"/>
      <c r="D29" s="58"/>
      <c r="E29" s="58"/>
      <c r="F29" s="58"/>
      <c r="G29" s="58"/>
      <c r="H29" s="58"/>
      <c r="I29" s="58">
        <f t="shared" si="1"/>
        <v>0</v>
      </c>
      <c r="J29" s="230"/>
    </row>
    <row r="30" spans="2:10" x14ac:dyDescent="0.15">
      <c r="B30" s="236"/>
      <c r="C30" s="58"/>
      <c r="D30" s="58"/>
      <c r="E30" s="58"/>
      <c r="F30" s="58"/>
      <c r="G30" s="58"/>
      <c r="H30" s="58"/>
      <c r="I30" s="58">
        <f t="shared" si="1"/>
        <v>0</v>
      </c>
      <c r="J30" s="230"/>
    </row>
    <row r="31" spans="2:10" x14ac:dyDescent="0.15">
      <c r="B31" s="236"/>
      <c r="C31" s="58"/>
      <c r="D31" s="58"/>
      <c r="E31" s="58"/>
      <c r="F31" s="58"/>
      <c r="G31" s="58"/>
      <c r="H31" s="58"/>
      <c r="I31" s="58">
        <f t="shared" si="1"/>
        <v>0</v>
      </c>
      <c r="J31" s="230"/>
    </row>
    <row r="32" spans="2:10" x14ac:dyDescent="0.15">
      <c r="B32" s="236"/>
      <c r="C32" s="58"/>
      <c r="D32" s="58"/>
      <c r="E32" s="58"/>
      <c r="F32" s="58"/>
      <c r="G32" s="58"/>
      <c r="H32" s="58"/>
      <c r="I32" s="58">
        <f t="shared" si="1"/>
        <v>0</v>
      </c>
      <c r="J32" s="230"/>
    </row>
    <row r="33" spans="2:10" x14ac:dyDescent="0.15">
      <c r="B33" s="231" t="s">
        <v>55</v>
      </c>
      <c r="C33" s="12"/>
      <c r="D33" s="12"/>
      <c r="E33" s="12"/>
      <c r="F33" s="12"/>
      <c r="G33" s="12"/>
      <c r="H33" s="12"/>
      <c r="I33" s="12">
        <f t="shared" si="1"/>
        <v>0</v>
      </c>
      <c r="J33" s="242">
        <f t="shared" ref="J33" si="5">SUM(I33:I37)/5</f>
        <v>0</v>
      </c>
    </row>
    <row r="34" spans="2:10" x14ac:dyDescent="0.15">
      <c r="B34" s="232"/>
      <c r="C34" s="12"/>
      <c r="D34" s="12"/>
      <c r="E34" s="12"/>
      <c r="F34" s="12"/>
      <c r="G34" s="12"/>
      <c r="H34" s="12"/>
      <c r="I34" s="12">
        <f t="shared" si="1"/>
        <v>0</v>
      </c>
      <c r="J34" s="242"/>
    </row>
    <row r="35" spans="2:10" x14ac:dyDescent="0.15">
      <c r="B35" s="232"/>
      <c r="C35" s="12"/>
      <c r="D35" s="12"/>
      <c r="E35" s="12"/>
      <c r="F35" s="12"/>
      <c r="G35" s="12"/>
      <c r="H35" s="12"/>
      <c r="I35" s="12">
        <f t="shared" si="1"/>
        <v>0</v>
      </c>
      <c r="J35" s="242"/>
    </row>
    <row r="36" spans="2:10" x14ac:dyDescent="0.15">
      <c r="B36" s="232"/>
      <c r="C36" s="12"/>
      <c r="D36" s="12"/>
      <c r="E36" s="12"/>
      <c r="F36" s="12"/>
      <c r="G36" s="12"/>
      <c r="H36" s="12"/>
      <c r="I36" s="12">
        <f t="shared" si="1"/>
        <v>0</v>
      </c>
      <c r="J36" s="242"/>
    </row>
    <row r="37" spans="2:10" x14ac:dyDescent="0.15">
      <c r="B37" s="232"/>
      <c r="C37" s="12"/>
      <c r="D37" s="12"/>
      <c r="E37" s="12"/>
      <c r="F37" s="12"/>
      <c r="G37" s="12"/>
      <c r="H37" s="12"/>
      <c r="I37" s="12">
        <f t="shared" si="1"/>
        <v>0</v>
      </c>
      <c r="J37" s="242"/>
    </row>
    <row r="38" spans="2:10" x14ac:dyDescent="0.15">
      <c r="B38" s="228" t="s">
        <v>56</v>
      </c>
      <c r="C38" s="58"/>
      <c r="D38" s="58"/>
      <c r="E38" s="58"/>
      <c r="F38" s="58"/>
      <c r="G38" s="58"/>
      <c r="H38" s="58"/>
      <c r="I38" s="58">
        <f t="shared" si="1"/>
        <v>0</v>
      </c>
      <c r="J38" s="230">
        <f t="shared" ref="J38" si="6">SUM(I38:I42)/5</f>
        <v>0</v>
      </c>
    </row>
    <row r="39" spans="2:10" x14ac:dyDescent="0.15">
      <c r="B39" s="229"/>
      <c r="C39" s="58"/>
      <c r="D39" s="58"/>
      <c r="E39" s="58"/>
      <c r="F39" s="58"/>
      <c r="G39" s="58"/>
      <c r="H39" s="58"/>
      <c r="I39" s="58">
        <f t="shared" si="1"/>
        <v>0</v>
      </c>
      <c r="J39" s="230"/>
    </row>
    <row r="40" spans="2:10" x14ac:dyDescent="0.15">
      <c r="B40" s="229"/>
      <c r="C40" s="58"/>
      <c r="D40" s="58"/>
      <c r="E40" s="58"/>
      <c r="F40" s="58"/>
      <c r="G40" s="58"/>
      <c r="H40" s="58"/>
      <c r="I40" s="58">
        <f t="shared" si="1"/>
        <v>0</v>
      </c>
      <c r="J40" s="230"/>
    </row>
    <row r="41" spans="2:10" x14ac:dyDescent="0.15">
      <c r="B41" s="229"/>
      <c r="C41" s="58"/>
      <c r="D41" s="58"/>
      <c r="E41" s="58"/>
      <c r="F41" s="58"/>
      <c r="G41" s="58"/>
      <c r="H41" s="58"/>
      <c r="I41" s="58">
        <f t="shared" si="1"/>
        <v>0</v>
      </c>
      <c r="J41" s="230"/>
    </row>
    <row r="42" spans="2:10" x14ac:dyDescent="0.15">
      <c r="B42" s="229"/>
      <c r="C42" s="58"/>
      <c r="D42" s="58"/>
      <c r="E42" s="58"/>
      <c r="F42" s="58"/>
      <c r="G42" s="58"/>
      <c r="H42" s="58"/>
      <c r="I42" s="58">
        <f t="shared" si="1"/>
        <v>0</v>
      </c>
      <c r="J42" s="230"/>
    </row>
    <row r="43" spans="2:10" x14ac:dyDescent="0.15">
      <c r="B43" s="231" t="s">
        <v>57</v>
      </c>
      <c r="C43" s="12"/>
      <c r="D43" s="12"/>
      <c r="E43" s="12"/>
      <c r="F43" s="12"/>
      <c r="G43" s="12"/>
      <c r="H43" s="12"/>
      <c r="I43" s="12">
        <f t="shared" si="1"/>
        <v>0</v>
      </c>
      <c r="J43" s="242">
        <f t="shared" ref="J43" si="7">SUM(I43:I47)/5</f>
        <v>0</v>
      </c>
    </row>
    <row r="44" spans="2:10" x14ac:dyDescent="0.15">
      <c r="B44" s="232"/>
      <c r="C44" s="12"/>
      <c r="D44" s="12"/>
      <c r="E44" s="12"/>
      <c r="F44" s="12"/>
      <c r="G44" s="12"/>
      <c r="H44" s="12"/>
      <c r="I44" s="12">
        <f t="shared" si="1"/>
        <v>0</v>
      </c>
      <c r="J44" s="242"/>
    </row>
    <row r="45" spans="2:10" x14ac:dyDescent="0.15">
      <c r="B45" s="232"/>
      <c r="C45" s="12"/>
      <c r="D45" s="12"/>
      <c r="E45" s="12"/>
      <c r="F45" s="12"/>
      <c r="G45" s="12"/>
      <c r="H45" s="12"/>
      <c r="I45" s="12">
        <f t="shared" si="1"/>
        <v>0</v>
      </c>
      <c r="J45" s="242"/>
    </row>
    <row r="46" spans="2:10" x14ac:dyDescent="0.15">
      <c r="B46" s="232"/>
      <c r="C46" s="12"/>
      <c r="D46" s="12"/>
      <c r="E46" s="12"/>
      <c r="F46" s="12"/>
      <c r="G46" s="12"/>
      <c r="H46" s="12"/>
      <c r="I46" s="12">
        <f t="shared" si="1"/>
        <v>0</v>
      </c>
      <c r="J46" s="242"/>
    </row>
    <row r="47" spans="2:10" x14ac:dyDescent="0.15">
      <c r="B47" s="232"/>
      <c r="C47" s="12"/>
      <c r="D47" s="12"/>
      <c r="E47" s="12"/>
      <c r="F47" s="12"/>
      <c r="G47" s="12"/>
      <c r="H47" s="12"/>
      <c r="I47" s="12">
        <f t="shared" si="1"/>
        <v>0</v>
      </c>
      <c r="J47" s="242"/>
    </row>
    <row r="48" spans="2:10" x14ac:dyDescent="0.15">
      <c r="B48" s="236" t="s">
        <v>58</v>
      </c>
      <c r="C48" s="58"/>
      <c r="D48" s="58"/>
      <c r="E48" s="58"/>
      <c r="F48" s="58"/>
      <c r="G48" s="58"/>
      <c r="H48" s="58"/>
      <c r="I48" s="58">
        <f t="shared" si="1"/>
        <v>0</v>
      </c>
      <c r="J48" s="230">
        <f>SUM(I48:I51)/3</f>
        <v>0</v>
      </c>
    </row>
    <row r="49" spans="2:10" x14ac:dyDescent="0.15">
      <c r="B49" s="236"/>
      <c r="C49" s="58"/>
      <c r="D49" s="58"/>
      <c r="E49" s="58"/>
      <c r="F49" s="58"/>
      <c r="G49" s="58"/>
      <c r="H49" s="58"/>
      <c r="I49" s="58">
        <f t="shared" si="1"/>
        <v>0</v>
      </c>
      <c r="J49" s="230"/>
    </row>
    <row r="50" spans="2:10" x14ac:dyDescent="0.15">
      <c r="B50" s="236"/>
      <c r="C50" s="58"/>
      <c r="D50" s="58"/>
      <c r="E50" s="58"/>
      <c r="F50" s="58"/>
      <c r="G50" s="58"/>
      <c r="H50" s="58"/>
      <c r="I50" s="58">
        <f t="shared" si="1"/>
        <v>0</v>
      </c>
      <c r="J50" s="230"/>
    </row>
    <row r="51" spans="2:10" x14ac:dyDescent="0.15">
      <c r="B51" s="236"/>
      <c r="C51" s="58"/>
      <c r="D51" s="58"/>
      <c r="E51" s="58"/>
      <c r="F51" s="58"/>
      <c r="G51" s="58"/>
      <c r="H51" s="58"/>
      <c r="I51" s="58">
        <f t="shared" si="1"/>
        <v>0</v>
      </c>
      <c r="J51" s="230"/>
    </row>
    <row r="53" spans="2:10" x14ac:dyDescent="0.15">
      <c r="B53" s="59" t="s">
        <v>222</v>
      </c>
    </row>
    <row r="54" spans="2:10" ht="60" x14ac:dyDescent="0.15">
      <c r="B54" s="56" t="s">
        <v>220</v>
      </c>
      <c r="C54" s="14" t="s">
        <v>76</v>
      </c>
      <c r="D54" s="14" t="s">
        <v>77</v>
      </c>
      <c r="E54" s="14" t="s">
        <v>78</v>
      </c>
      <c r="F54" s="14" t="s">
        <v>79</v>
      </c>
      <c r="G54" s="14" t="s">
        <v>59</v>
      </c>
      <c r="H54" s="14" t="s">
        <v>80</v>
      </c>
      <c r="I54" s="23" t="s">
        <v>81</v>
      </c>
      <c r="J54" s="60"/>
    </row>
    <row r="55" spans="2:10" x14ac:dyDescent="0.15">
      <c r="B55" s="12" t="s">
        <v>50</v>
      </c>
      <c r="C55" s="53">
        <f>AVERAGE(C4:C10)</f>
        <v>22.142857142857142</v>
      </c>
      <c r="D55" s="53">
        <f t="shared" ref="D55:H55" si="8">AVERAGE(D4:D10)</f>
        <v>12.428571428571429</v>
      </c>
      <c r="E55" s="53">
        <f t="shared" si="8"/>
        <v>13</v>
      </c>
      <c r="F55" s="53">
        <f t="shared" si="8"/>
        <v>17.571428571428573</v>
      </c>
      <c r="G55" s="53">
        <f t="shared" si="8"/>
        <v>11.857142857142858</v>
      </c>
      <c r="H55" s="53">
        <f t="shared" si="8"/>
        <v>7.7142857142857144</v>
      </c>
      <c r="I55" s="53">
        <f>SUM(C55:H55)</f>
        <v>84.714285714285708</v>
      </c>
    </row>
    <row r="56" spans="2:10" x14ac:dyDescent="0.15">
      <c r="B56" s="12" t="s">
        <v>51</v>
      </c>
      <c r="C56" s="53">
        <f t="shared" ref="C56:H56" si="9">AVERAGE(C11:C17)</f>
        <v>21.571428571428573</v>
      </c>
      <c r="D56" s="53">
        <f t="shared" si="9"/>
        <v>13.142857142857142</v>
      </c>
      <c r="E56" s="53">
        <f t="shared" si="9"/>
        <v>13.142857142857142</v>
      </c>
      <c r="F56" s="53">
        <f t="shared" si="9"/>
        <v>18.142857142857142</v>
      </c>
      <c r="G56" s="53">
        <f t="shared" si="9"/>
        <v>12.714285714285714</v>
      </c>
      <c r="H56" s="53">
        <f t="shared" si="9"/>
        <v>7.8571428571428568</v>
      </c>
      <c r="I56" s="53">
        <f t="shared" ref="I56" si="10">SUM(C56:H56)</f>
        <v>86.571428571428569</v>
      </c>
    </row>
    <row r="57" spans="2:10" x14ac:dyDescent="0.15">
      <c r="B57" s="12"/>
      <c r="C57" s="53"/>
      <c r="D57" s="53"/>
      <c r="E57" s="53"/>
      <c r="F57" s="53"/>
      <c r="G57" s="53"/>
      <c r="H57" s="53"/>
      <c r="I57" s="53"/>
    </row>
    <row r="58" spans="2:10" x14ac:dyDescent="0.15">
      <c r="B58" s="12"/>
      <c r="C58" s="53"/>
      <c r="D58" s="53"/>
      <c r="E58" s="53"/>
      <c r="F58" s="53"/>
      <c r="G58" s="53"/>
      <c r="H58" s="53"/>
      <c r="I58" s="53"/>
    </row>
    <row r="59" spans="2:10" x14ac:dyDescent="0.15">
      <c r="B59" s="12"/>
      <c r="C59" s="53"/>
      <c r="D59" s="53"/>
      <c r="E59" s="53"/>
      <c r="F59" s="53"/>
      <c r="G59" s="53"/>
      <c r="H59" s="53"/>
      <c r="I59" s="53"/>
    </row>
    <row r="60" spans="2:10" x14ac:dyDescent="0.15">
      <c r="B60" s="12"/>
      <c r="C60" s="53"/>
      <c r="D60" s="53"/>
      <c r="E60" s="53"/>
      <c r="F60" s="53"/>
      <c r="G60" s="53"/>
      <c r="H60" s="53"/>
      <c r="I60" s="53"/>
    </row>
    <row r="61" spans="2:10" x14ac:dyDescent="0.15">
      <c r="B61" s="12"/>
      <c r="C61" s="53"/>
      <c r="D61" s="53"/>
      <c r="E61" s="53"/>
      <c r="F61" s="53"/>
      <c r="G61" s="53"/>
      <c r="H61" s="53"/>
      <c r="I61" s="53"/>
    </row>
    <row r="62" spans="2:10" x14ac:dyDescent="0.15">
      <c r="B62" s="12"/>
      <c r="C62" s="53"/>
      <c r="D62" s="53"/>
      <c r="E62" s="53"/>
      <c r="F62" s="53"/>
      <c r="G62" s="53"/>
      <c r="H62" s="53"/>
      <c r="I62" s="53"/>
    </row>
    <row r="63" spans="2:10" x14ac:dyDescent="0.15">
      <c r="B63" s="12"/>
      <c r="C63" s="12"/>
      <c r="D63" s="12"/>
      <c r="E63" s="12"/>
      <c r="F63" s="12"/>
      <c r="G63" s="12"/>
      <c r="H63" s="12"/>
      <c r="I63" s="12"/>
    </row>
  </sheetData>
  <mergeCells count="18">
    <mergeCell ref="B4:B10"/>
    <mergeCell ref="J4:J10"/>
    <mergeCell ref="B11:B17"/>
    <mergeCell ref="J11:J17"/>
    <mergeCell ref="B18:B22"/>
    <mergeCell ref="J18:J22"/>
    <mergeCell ref="B23:B27"/>
    <mergeCell ref="J23:J27"/>
    <mergeCell ref="B28:B32"/>
    <mergeCell ref="J28:J32"/>
    <mergeCell ref="B33:B37"/>
    <mergeCell ref="J33:J37"/>
    <mergeCell ref="B38:B42"/>
    <mergeCell ref="J38:J42"/>
    <mergeCell ref="B43:B47"/>
    <mergeCell ref="J43:J47"/>
    <mergeCell ref="B48:B51"/>
    <mergeCell ref="J48:J5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workbookViewId="0">
      <selection activeCell="A11" sqref="A11:M11"/>
    </sheetView>
  </sheetViews>
  <sheetFormatPr baseColWidth="10" defaultColWidth="8.83203125" defaultRowHeight="14" x14ac:dyDescent="0.15"/>
  <sheetData>
    <row r="1" spans="1:13" ht="20" x14ac:dyDescent="0.2">
      <c r="A1" s="125" t="s">
        <v>27</v>
      </c>
      <c r="B1" s="125"/>
      <c r="C1" s="125"/>
      <c r="D1" s="125"/>
    </row>
    <row r="3" spans="1:13" ht="38" customHeight="1" x14ac:dyDescent="0.15">
      <c r="A3" s="126" t="s">
        <v>28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1:13" ht="41" customHeight="1" x14ac:dyDescent="0.15">
      <c r="A4" s="126" t="s">
        <v>29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spans="1:13" ht="21.5" customHeight="1" x14ac:dyDescent="0.15">
      <c r="A5" s="127" t="s">
        <v>30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ht="13.5" customHeight="1" x14ac:dyDescent="0.15">
      <c r="A6" s="124" t="s">
        <v>31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</row>
    <row r="7" spans="1:13" x14ac:dyDescent="0.15">
      <c r="A7" s="124" t="s">
        <v>32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</row>
    <row r="8" spans="1:13" x14ac:dyDescent="0.15">
      <c r="A8" s="124" t="s">
        <v>33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</row>
    <row r="9" spans="1:13" x14ac:dyDescent="0.15">
      <c r="A9" s="124" t="s">
        <v>34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</row>
    <row r="11" spans="1:13" x14ac:dyDescent="0.15">
      <c r="A11" s="124" t="s">
        <v>35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dimension ref="A1:T48"/>
  <sheetViews>
    <sheetView topLeftCell="A10" zoomScale="70" zoomScaleNormal="70" workbookViewId="0">
      <pane xSplit="2" topLeftCell="J1" activePane="topRight" state="frozen"/>
      <selection activeCell="A5" sqref="A5"/>
      <selection pane="topRight" activeCell="E15" sqref="E15"/>
    </sheetView>
  </sheetViews>
  <sheetFormatPr baseColWidth="10" defaultColWidth="8.6640625" defaultRowHeight="15" x14ac:dyDescent="0.15"/>
  <cols>
    <col min="1" max="1" width="15.1640625" style="35" customWidth="1"/>
    <col min="2" max="2" width="76.1640625" style="42" customWidth="1"/>
    <col min="3" max="3" width="6.83203125" style="37" customWidth="1"/>
    <col min="4" max="4" width="6.33203125" style="37" customWidth="1"/>
    <col min="5" max="5" width="39.33203125" style="35" customWidth="1"/>
    <col min="6" max="6" width="30.6640625" style="35" customWidth="1"/>
    <col min="7" max="7" width="25.6640625" style="35" customWidth="1"/>
    <col min="8" max="8" width="5.5" style="35" customWidth="1"/>
    <col min="9" max="9" width="5.33203125" style="35" customWidth="1"/>
    <col min="10" max="10" width="30.6640625" style="35" customWidth="1"/>
    <col min="11" max="11" width="36.1640625" style="35" bestFit="1" customWidth="1"/>
    <col min="12" max="12" width="25.6640625" style="35" customWidth="1"/>
    <col min="13" max="13" width="6.6640625" style="35" customWidth="1"/>
    <col min="14" max="14" width="6.83203125" style="35" customWidth="1"/>
    <col min="15" max="15" width="30.6640625" style="35" customWidth="1"/>
    <col min="16" max="16" width="6" style="35" customWidth="1"/>
    <col min="17" max="17" width="5.6640625" style="35" customWidth="1"/>
    <col min="18" max="18" width="36" style="35" customWidth="1"/>
    <col min="19" max="19" width="33" style="35" bestFit="1" customWidth="1"/>
    <col min="20" max="20" width="12.83203125" style="35" customWidth="1"/>
    <col min="21" max="16384" width="8.6640625" style="35"/>
  </cols>
  <sheetData>
    <row r="1" spans="1:20" ht="16" x14ac:dyDescent="0.15">
      <c r="A1" s="35" t="s">
        <v>9</v>
      </c>
      <c r="B1" s="42" t="s">
        <v>119</v>
      </c>
    </row>
    <row r="2" spans="1:20" ht="16" x14ac:dyDescent="0.15">
      <c r="A2" s="35" t="s">
        <v>10</v>
      </c>
      <c r="B2" s="42">
        <v>2566</v>
      </c>
      <c r="E2" s="35" t="s">
        <v>82</v>
      </c>
    </row>
    <row r="3" spans="1:20" x14ac:dyDescent="0.15">
      <c r="A3" s="128"/>
      <c r="B3" s="128"/>
    </row>
    <row r="4" spans="1:20" ht="29" customHeight="1" x14ac:dyDescent="0.15">
      <c r="C4" s="130" t="s">
        <v>13</v>
      </c>
      <c r="D4" s="131"/>
      <c r="E4" s="131"/>
      <c r="F4" s="131"/>
      <c r="G4" s="132"/>
      <c r="H4" s="133" t="s">
        <v>14</v>
      </c>
      <c r="I4" s="134"/>
      <c r="J4" s="134"/>
      <c r="K4" s="134"/>
      <c r="L4" s="135"/>
      <c r="M4" s="142" t="s">
        <v>15</v>
      </c>
      <c r="N4" s="143"/>
      <c r="O4" s="144"/>
      <c r="P4" s="138" t="s">
        <v>19</v>
      </c>
      <c r="Q4" s="139"/>
      <c r="R4" s="139"/>
      <c r="S4" s="139"/>
      <c r="T4" s="139"/>
    </row>
    <row r="5" spans="1:20" s="37" customFormat="1" ht="18" customHeight="1" x14ac:dyDescent="0.15">
      <c r="A5" s="27" t="s">
        <v>11</v>
      </c>
      <c r="B5" s="27" t="s">
        <v>12</v>
      </c>
      <c r="C5" s="32" t="s">
        <v>16</v>
      </c>
      <c r="D5" s="33" t="s">
        <v>17</v>
      </c>
      <c r="E5" s="34" t="s">
        <v>18</v>
      </c>
      <c r="F5" s="34" t="s">
        <v>95</v>
      </c>
      <c r="G5" s="34" t="s">
        <v>96</v>
      </c>
      <c r="H5" s="32" t="s">
        <v>16</v>
      </c>
      <c r="I5" s="33" t="s">
        <v>17</v>
      </c>
      <c r="J5" s="34" t="s">
        <v>18</v>
      </c>
      <c r="K5" s="34" t="s">
        <v>95</v>
      </c>
      <c r="L5" s="34" t="s">
        <v>96</v>
      </c>
      <c r="M5" s="32" t="s">
        <v>16</v>
      </c>
      <c r="N5" s="33" t="s">
        <v>17</v>
      </c>
      <c r="O5" s="34" t="s">
        <v>22</v>
      </c>
      <c r="P5" s="32" t="s">
        <v>16</v>
      </c>
      <c r="Q5" s="33" t="s">
        <v>17</v>
      </c>
      <c r="R5" s="34" t="s">
        <v>18</v>
      </c>
      <c r="S5" s="34" t="s">
        <v>95</v>
      </c>
      <c r="T5" s="34" t="s">
        <v>96</v>
      </c>
    </row>
    <row r="6" spans="1:20" ht="18" customHeight="1" x14ac:dyDescent="0.15">
      <c r="A6" s="140" t="s">
        <v>20</v>
      </c>
      <c r="B6" s="30" t="s">
        <v>121</v>
      </c>
      <c r="C6" s="27" t="s">
        <v>120</v>
      </c>
      <c r="D6" s="27"/>
      <c r="E6" s="36"/>
      <c r="F6" s="36"/>
      <c r="G6" s="36"/>
      <c r="I6" s="27" t="s">
        <v>120</v>
      </c>
      <c r="J6" s="36"/>
      <c r="K6" s="36"/>
      <c r="L6" s="36"/>
      <c r="M6" s="27" t="s">
        <v>120</v>
      </c>
      <c r="N6" s="36"/>
      <c r="O6" s="36"/>
      <c r="P6" s="27" t="s">
        <v>120</v>
      </c>
      <c r="Q6" s="36"/>
      <c r="R6" s="36"/>
      <c r="S6" s="36"/>
      <c r="T6" s="36"/>
    </row>
    <row r="7" spans="1:20" ht="18" customHeight="1" x14ac:dyDescent="0.15">
      <c r="A7" s="141"/>
      <c r="B7" s="28" t="s">
        <v>100</v>
      </c>
      <c r="C7" s="27" t="s">
        <v>120</v>
      </c>
      <c r="D7" s="27"/>
      <c r="E7" s="36"/>
      <c r="F7" s="36"/>
      <c r="G7" s="36"/>
      <c r="H7" s="27" t="s">
        <v>120</v>
      </c>
      <c r="I7" s="36"/>
      <c r="J7" s="36"/>
      <c r="K7" s="36"/>
      <c r="L7" s="36"/>
      <c r="M7" s="27" t="s">
        <v>120</v>
      </c>
      <c r="N7" s="36"/>
      <c r="O7" s="36"/>
      <c r="P7" s="27" t="s">
        <v>120</v>
      </c>
      <c r="Q7" s="36"/>
      <c r="R7" s="36"/>
      <c r="S7" s="36"/>
      <c r="T7" s="36"/>
    </row>
    <row r="8" spans="1:20" ht="18" customHeight="1" x14ac:dyDescent="0.15">
      <c r="A8" s="141"/>
      <c r="B8" s="31" t="s">
        <v>101</v>
      </c>
      <c r="C8" s="27" t="s">
        <v>120</v>
      </c>
      <c r="D8" s="27"/>
      <c r="E8" s="36"/>
      <c r="F8" s="36"/>
      <c r="G8" s="36"/>
      <c r="H8" s="36"/>
      <c r="I8" s="27" t="s">
        <v>120</v>
      </c>
      <c r="J8" s="36" t="s">
        <v>122</v>
      </c>
      <c r="K8" s="36"/>
      <c r="L8" s="36"/>
      <c r="M8" s="36"/>
      <c r="N8" s="27" t="s">
        <v>120</v>
      </c>
      <c r="O8" s="36"/>
      <c r="P8" s="27" t="s">
        <v>120</v>
      </c>
      <c r="Q8" s="36"/>
      <c r="R8" s="36"/>
      <c r="S8" s="36"/>
      <c r="T8" s="36"/>
    </row>
    <row r="9" spans="1:20" ht="18" customHeight="1" x14ac:dyDescent="0.15">
      <c r="A9" s="141"/>
      <c r="B9" s="30" t="s">
        <v>102</v>
      </c>
      <c r="C9" s="27" t="s">
        <v>120</v>
      </c>
      <c r="D9" s="27"/>
      <c r="E9" s="36"/>
      <c r="F9" s="36"/>
      <c r="G9" s="36"/>
      <c r="H9" s="27" t="s">
        <v>120</v>
      </c>
      <c r="I9" s="36"/>
      <c r="J9" s="36" t="s">
        <v>123</v>
      </c>
      <c r="K9" s="36"/>
      <c r="L9" s="36"/>
      <c r="M9" s="36"/>
      <c r="N9" s="27" t="s">
        <v>120</v>
      </c>
      <c r="O9" s="36"/>
      <c r="P9" s="27" t="s">
        <v>120</v>
      </c>
      <c r="Q9" s="36"/>
      <c r="R9" s="36"/>
      <c r="S9" s="36"/>
      <c r="T9" s="36"/>
    </row>
    <row r="10" spans="1:20" ht="18" customHeight="1" x14ac:dyDescent="0.15">
      <c r="A10" s="141"/>
      <c r="B10" s="28" t="s">
        <v>103</v>
      </c>
      <c r="C10" s="27" t="s">
        <v>120</v>
      </c>
      <c r="D10" s="27"/>
      <c r="E10" s="36"/>
      <c r="F10" s="36"/>
      <c r="G10" s="36"/>
      <c r="H10" s="36"/>
      <c r="I10" s="36"/>
      <c r="J10" s="36" t="s">
        <v>124</v>
      </c>
      <c r="K10" s="36"/>
      <c r="L10" s="36"/>
      <c r="M10" s="27" t="s">
        <v>120</v>
      </c>
      <c r="N10" s="36"/>
      <c r="O10" s="36"/>
      <c r="P10" s="27" t="s">
        <v>120</v>
      </c>
      <c r="Q10" s="36"/>
      <c r="R10" s="36"/>
      <c r="S10" s="36"/>
      <c r="T10" s="36"/>
    </row>
    <row r="11" spans="1:20" ht="18" customHeight="1" x14ac:dyDescent="0.15">
      <c r="A11" s="141"/>
      <c r="B11" s="30" t="s">
        <v>83</v>
      </c>
      <c r="C11" s="27" t="s">
        <v>120</v>
      </c>
      <c r="D11" s="27"/>
      <c r="E11" s="36"/>
      <c r="F11" s="36"/>
      <c r="G11" s="36"/>
      <c r="H11" s="27" t="s">
        <v>120</v>
      </c>
      <c r="I11" s="27" t="s">
        <v>120</v>
      </c>
      <c r="J11" s="36" t="s">
        <v>122</v>
      </c>
      <c r="K11" s="36"/>
      <c r="L11" s="36"/>
      <c r="M11" s="36"/>
      <c r="N11" s="27" t="s">
        <v>120</v>
      </c>
      <c r="O11" s="36"/>
      <c r="P11" s="27" t="s">
        <v>120</v>
      </c>
      <c r="Q11" s="36"/>
      <c r="R11" s="36"/>
      <c r="S11" s="36"/>
      <c r="T11" s="36"/>
    </row>
    <row r="12" spans="1:20" ht="15" customHeight="1" x14ac:dyDescent="0.15">
      <c r="A12" s="38"/>
      <c r="B12" s="43"/>
      <c r="C12" s="40"/>
      <c r="D12" s="40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</row>
    <row r="13" spans="1:20" ht="18" customHeight="1" x14ac:dyDescent="0.15">
      <c r="A13" s="140" t="s">
        <v>21</v>
      </c>
      <c r="B13" s="31" t="s">
        <v>125</v>
      </c>
      <c r="C13" s="27" t="s">
        <v>120</v>
      </c>
      <c r="D13" s="27"/>
      <c r="E13" s="36"/>
      <c r="F13" s="36"/>
      <c r="G13" s="36"/>
      <c r="H13" s="27" t="s">
        <v>120</v>
      </c>
      <c r="I13" s="36"/>
      <c r="J13" s="36"/>
      <c r="K13" s="36"/>
      <c r="L13" s="36"/>
      <c r="M13" s="27" t="s">
        <v>120</v>
      </c>
      <c r="N13" s="36"/>
      <c r="O13" s="36" t="s">
        <v>126</v>
      </c>
      <c r="P13" s="27" t="s">
        <v>120</v>
      </c>
      <c r="Q13" s="36"/>
      <c r="R13" s="36"/>
      <c r="S13" s="36"/>
      <c r="T13" s="36"/>
    </row>
    <row r="14" spans="1:20" ht="18" customHeight="1" x14ac:dyDescent="0.15">
      <c r="A14" s="141"/>
      <c r="B14" s="31" t="s">
        <v>84</v>
      </c>
      <c r="C14" s="27" t="s">
        <v>120</v>
      </c>
      <c r="D14" s="27"/>
      <c r="E14" s="36"/>
      <c r="F14" s="36"/>
      <c r="G14" s="36"/>
      <c r="H14" s="27" t="s">
        <v>120</v>
      </c>
      <c r="I14" s="36"/>
      <c r="J14" s="36"/>
      <c r="K14" s="36"/>
      <c r="L14" s="36"/>
      <c r="M14" s="27" t="s">
        <v>120</v>
      </c>
      <c r="N14" s="36"/>
      <c r="O14" s="36" t="s">
        <v>126</v>
      </c>
      <c r="P14" s="27" t="s">
        <v>120</v>
      </c>
      <c r="Q14" s="36"/>
      <c r="R14" s="36"/>
      <c r="S14" s="36"/>
      <c r="T14" s="36"/>
    </row>
    <row r="15" spans="1:20" ht="32" x14ac:dyDescent="0.15">
      <c r="A15" s="141"/>
      <c r="B15" s="31" t="s">
        <v>85</v>
      </c>
      <c r="C15" s="27" t="s">
        <v>120</v>
      </c>
      <c r="D15" s="27"/>
      <c r="E15" s="36"/>
      <c r="F15" s="36"/>
      <c r="G15" s="36"/>
      <c r="H15" s="27" t="s">
        <v>120</v>
      </c>
      <c r="I15" s="36"/>
      <c r="J15" s="36"/>
      <c r="K15" s="36"/>
      <c r="L15" s="36"/>
      <c r="M15" s="36"/>
      <c r="N15" s="27" t="s">
        <v>120</v>
      </c>
      <c r="O15" s="36" t="s">
        <v>127</v>
      </c>
      <c r="P15" s="27" t="s">
        <v>120</v>
      </c>
      <c r="Q15" s="36"/>
      <c r="R15" s="36"/>
      <c r="S15" s="36"/>
      <c r="T15" s="36"/>
    </row>
    <row r="16" spans="1:20" ht="32" x14ac:dyDescent="0.15">
      <c r="A16" s="141"/>
      <c r="B16" s="31" t="s">
        <v>104</v>
      </c>
      <c r="C16" s="27" t="s">
        <v>120</v>
      </c>
      <c r="D16" s="27"/>
      <c r="E16" s="36"/>
      <c r="F16" s="36"/>
      <c r="G16" s="36"/>
      <c r="H16" s="27" t="s">
        <v>120</v>
      </c>
      <c r="I16" s="36"/>
      <c r="J16" s="36"/>
      <c r="K16" s="36"/>
      <c r="L16" s="36"/>
      <c r="M16" s="27" t="s">
        <v>120</v>
      </c>
      <c r="N16" s="36"/>
      <c r="O16" s="36" t="s">
        <v>128</v>
      </c>
      <c r="P16" s="27" t="s">
        <v>120</v>
      </c>
      <c r="Q16" s="36"/>
      <c r="R16" s="36"/>
      <c r="S16" s="36"/>
      <c r="T16" s="36"/>
    </row>
    <row r="17" spans="1:20" ht="18" customHeight="1" x14ac:dyDescent="0.15">
      <c r="A17" s="141"/>
      <c r="B17" s="31" t="s">
        <v>86</v>
      </c>
      <c r="C17" s="27" t="s">
        <v>120</v>
      </c>
      <c r="D17" s="27"/>
      <c r="E17" s="36"/>
      <c r="F17" s="36"/>
      <c r="G17" s="36"/>
      <c r="H17" s="27" t="s">
        <v>120</v>
      </c>
      <c r="I17" s="36"/>
      <c r="J17" s="36"/>
      <c r="K17" s="36"/>
      <c r="L17" s="36"/>
      <c r="M17" s="27" t="s">
        <v>120</v>
      </c>
      <c r="N17" s="36"/>
      <c r="O17" s="36" t="s">
        <v>129</v>
      </c>
      <c r="P17" s="27" t="s">
        <v>120</v>
      </c>
      <c r="Q17" s="36"/>
      <c r="R17" s="36"/>
      <c r="S17" s="36"/>
      <c r="T17" s="36"/>
    </row>
    <row r="18" spans="1:20" ht="18" customHeight="1" x14ac:dyDescent="0.15">
      <c r="A18" s="141"/>
      <c r="B18" s="31" t="s">
        <v>105</v>
      </c>
      <c r="C18" s="27" t="s">
        <v>120</v>
      </c>
      <c r="D18" s="27"/>
      <c r="E18" s="36"/>
      <c r="F18" s="36"/>
      <c r="G18" s="36"/>
      <c r="H18" s="27" t="s">
        <v>120</v>
      </c>
      <c r="I18" s="36"/>
      <c r="J18" s="36"/>
      <c r="K18" s="36"/>
      <c r="L18" s="36"/>
      <c r="M18" s="36"/>
      <c r="N18" s="27" t="s">
        <v>120</v>
      </c>
      <c r="O18" s="36" t="s">
        <v>130</v>
      </c>
      <c r="P18" s="27" t="s">
        <v>120</v>
      </c>
      <c r="Q18" s="36"/>
      <c r="R18" s="36"/>
      <c r="S18" s="36"/>
      <c r="T18" s="36"/>
    </row>
    <row r="19" spans="1:20" ht="18" customHeight="1" x14ac:dyDescent="0.15">
      <c r="A19" s="141"/>
      <c r="B19" s="31" t="s">
        <v>226</v>
      </c>
      <c r="C19" s="27" t="s">
        <v>120</v>
      </c>
      <c r="D19" s="27"/>
      <c r="E19" s="36"/>
      <c r="F19" s="36"/>
      <c r="G19" s="36"/>
      <c r="H19" s="27" t="s">
        <v>120</v>
      </c>
      <c r="I19" s="36"/>
      <c r="J19" s="36"/>
      <c r="K19" s="36"/>
      <c r="L19" s="36"/>
      <c r="M19" s="27" t="s">
        <v>120</v>
      </c>
      <c r="N19" s="36"/>
      <c r="O19" s="36"/>
      <c r="P19" s="27" t="s">
        <v>120</v>
      </c>
      <c r="Q19" s="36"/>
      <c r="R19" s="36"/>
      <c r="S19" s="36"/>
      <c r="T19" s="36"/>
    </row>
    <row r="20" spans="1:20" ht="18" customHeight="1" x14ac:dyDescent="0.15">
      <c r="A20" s="141"/>
      <c r="B20" s="31" t="s">
        <v>106</v>
      </c>
      <c r="C20" s="27" t="s">
        <v>120</v>
      </c>
      <c r="D20" s="27"/>
      <c r="E20" s="36"/>
      <c r="F20" s="36"/>
      <c r="G20" s="36"/>
      <c r="H20" s="27" t="s">
        <v>120</v>
      </c>
      <c r="I20" s="36"/>
      <c r="J20" s="36"/>
      <c r="K20" s="36"/>
      <c r="L20" s="36"/>
      <c r="M20" s="36"/>
      <c r="N20" s="27" t="s">
        <v>120</v>
      </c>
      <c r="O20" s="36"/>
      <c r="P20" s="27" t="s">
        <v>120</v>
      </c>
      <c r="Q20" s="36"/>
      <c r="R20" s="36"/>
      <c r="S20" s="36"/>
      <c r="T20" s="36"/>
    </row>
    <row r="21" spans="1:20" ht="18" customHeight="1" x14ac:dyDescent="0.15">
      <c r="A21" s="141"/>
      <c r="B21" s="31" t="s">
        <v>107</v>
      </c>
      <c r="C21" s="27"/>
      <c r="D21" s="27" t="s">
        <v>120</v>
      </c>
      <c r="E21" s="36"/>
      <c r="F21" s="36"/>
      <c r="G21" s="36"/>
      <c r="H21" s="36"/>
      <c r="I21" s="27" t="s">
        <v>120</v>
      </c>
      <c r="J21" s="36"/>
      <c r="K21" s="36"/>
      <c r="L21" s="36"/>
      <c r="M21" s="36"/>
      <c r="N21" s="27" t="s">
        <v>120</v>
      </c>
      <c r="O21" s="36"/>
      <c r="P21" s="36"/>
      <c r="Q21" s="27" t="s">
        <v>120</v>
      </c>
      <c r="R21" s="36"/>
      <c r="S21" s="36"/>
      <c r="T21" s="36"/>
    </row>
    <row r="22" spans="1:20" ht="15" customHeight="1" x14ac:dyDescent="0.15">
      <c r="A22" s="39"/>
      <c r="B22" s="44"/>
      <c r="C22" s="41"/>
      <c r="D22" s="41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</row>
    <row r="23" spans="1:20" ht="18" customHeight="1" x14ac:dyDescent="0.15">
      <c r="A23" s="140" t="s">
        <v>23</v>
      </c>
      <c r="B23" s="31" t="s">
        <v>108</v>
      </c>
      <c r="C23" s="27"/>
      <c r="D23" s="27" t="s">
        <v>120</v>
      </c>
      <c r="E23" s="36"/>
      <c r="F23" s="36"/>
      <c r="G23" s="36"/>
      <c r="H23" s="27" t="s">
        <v>120</v>
      </c>
      <c r="I23" s="36"/>
      <c r="J23" s="36"/>
      <c r="K23" s="36"/>
      <c r="L23" s="36"/>
      <c r="M23" s="36"/>
      <c r="N23" s="27" t="s">
        <v>120</v>
      </c>
      <c r="O23" s="36"/>
      <c r="P23" s="27" t="s">
        <v>120</v>
      </c>
      <c r="Q23" s="36"/>
      <c r="R23" s="36"/>
      <c r="S23" s="36"/>
      <c r="T23" s="36"/>
    </row>
    <row r="24" spans="1:20" ht="32" x14ac:dyDescent="0.15">
      <c r="A24" s="141"/>
      <c r="B24" s="31" t="s">
        <v>109</v>
      </c>
      <c r="C24" s="27"/>
      <c r="D24" s="27" t="s">
        <v>120</v>
      </c>
      <c r="E24" s="36"/>
      <c r="F24" s="36"/>
      <c r="G24" s="36"/>
      <c r="H24" s="27" t="s">
        <v>120</v>
      </c>
      <c r="I24" s="36"/>
      <c r="J24" s="36"/>
      <c r="K24" s="36"/>
      <c r="L24" s="36"/>
      <c r="M24" s="36"/>
      <c r="N24" s="27" t="s">
        <v>120</v>
      </c>
      <c r="O24" s="36"/>
      <c r="P24" s="27" t="s">
        <v>120</v>
      </c>
      <c r="Q24" s="36"/>
      <c r="R24" s="36" t="s">
        <v>131</v>
      </c>
      <c r="S24" s="36"/>
      <c r="T24" s="36"/>
    </row>
    <row r="25" spans="1:20" ht="18" customHeight="1" x14ac:dyDescent="0.15">
      <c r="A25" s="141"/>
      <c r="B25" s="31" t="s">
        <v>97</v>
      </c>
      <c r="C25" s="27"/>
      <c r="D25" s="27" t="s">
        <v>120</v>
      </c>
      <c r="E25" s="36"/>
      <c r="F25" s="36"/>
      <c r="G25" s="36"/>
      <c r="H25" s="27" t="s">
        <v>120</v>
      </c>
      <c r="I25" s="36"/>
      <c r="J25" s="36"/>
      <c r="K25" s="36"/>
      <c r="L25" s="36"/>
      <c r="M25" s="27" t="s">
        <v>120</v>
      </c>
      <c r="N25" s="36"/>
      <c r="O25" s="36"/>
      <c r="P25" s="27" t="s">
        <v>120</v>
      </c>
      <c r="Q25" s="36"/>
      <c r="R25" s="36"/>
      <c r="S25" s="36"/>
      <c r="T25" s="36"/>
    </row>
    <row r="26" spans="1:20" ht="18" customHeight="1" x14ac:dyDescent="0.15">
      <c r="A26" s="141"/>
      <c r="B26" s="28" t="s">
        <v>87</v>
      </c>
      <c r="C26" s="27"/>
      <c r="D26" s="27" t="s">
        <v>120</v>
      </c>
      <c r="E26" s="36"/>
      <c r="F26" s="36"/>
      <c r="G26" s="36"/>
      <c r="H26" s="27" t="s">
        <v>120</v>
      </c>
      <c r="I26" s="36"/>
      <c r="J26" s="36"/>
      <c r="K26" s="36"/>
      <c r="L26" s="36"/>
      <c r="M26" s="27" t="s">
        <v>120</v>
      </c>
      <c r="N26" s="36"/>
      <c r="O26" s="36"/>
      <c r="Q26" s="27" t="s">
        <v>120</v>
      </c>
      <c r="R26" s="36"/>
      <c r="S26" s="36"/>
      <c r="T26" s="36"/>
    </row>
    <row r="27" spans="1:20" ht="18" customHeight="1" x14ac:dyDescent="0.15">
      <c r="A27" s="141"/>
      <c r="B27" s="31" t="s">
        <v>88</v>
      </c>
      <c r="C27" s="27"/>
      <c r="D27" s="27" t="s">
        <v>120</v>
      </c>
      <c r="E27" s="36"/>
      <c r="F27" s="36"/>
      <c r="G27" s="36"/>
      <c r="H27" s="27" t="s">
        <v>120</v>
      </c>
      <c r="I27" s="36"/>
      <c r="J27" s="36"/>
      <c r="K27" s="36"/>
      <c r="L27" s="36"/>
      <c r="M27" s="36"/>
      <c r="N27" s="27" t="s">
        <v>120</v>
      </c>
      <c r="O27" s="36"/>
      <c r="P27" s="27" t="s">
        <v>120</v>
      </c>
      <c r="Q27" s="36"/>
      <c r="R27" s="36"/>
      <c r="S27" s="36"/>
      <c r="T27" s="36"/>
    </row>
    <row r="28" spans="1:20" ht="15" customHeight="1" x14ac:dyDescent="0.15">
      <c r="A28" s="39"/>
      <c r="B28" s="44"/>
      <c r="C28" s="41"/>
      <c r="D28" s="41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</row>
    <row r="29" spans="1:20" ht="48" x14ac:dyDescent="0.15">
      <c r="A29" s="140" t="s">
        <v>24</v>
      </c>
      <c r="B29" s="31" t="s">
        <v>90</v>
      </c>
      <c r="C29" s="27" t="s">
        <v>120</v>
      </c>
      <c r="D29" s="27"/>
      <c r="E29" s="36" t="s">
        <v>132</v>
      </c>
      <c r="F29" s="36" t="s">
        <v>138</v>
      </c>
      <c r="G29" s="36"/>
      <c r="H29" s="27" t="s">
        <v>120</v>
      </c>
      <c r="I29" s="27"/>
      <c r="J29" s="36" t="s">
        <v>132</v>
      </c>
      <c r="K29" s="36" t="s">
        <v>138</v>
      </c>
      <c r="L29" s="36"/>
      <c r="M29" s="36"/>
      <c r="N29" s="27" t="s">
        <v>120</v>
      </c>
      <c r="O29" s="36"/>
      <c r="P29" s="27" t="s">
        <v>120</v>
      </c>
      <c r="Q29" s="27"/>
      <c r="R29" s="36"/>
      <c r="S29" s="36"/>
      <c r="T29" s="36"/>
    </row>
    <row r="30" spans="1:20" ht="30" customHeight="1" x14ac:dyDescent="0.15">
      <c r="A30" s="141"/>
      <c r="B30" s="31" t="s">
        <v>89</v>
      </c>
      <c r="C30" s="27" t="s">
        <v>120</v>
      </c>
      <c r="D30" s="27"/>
      <c r="E30" s="36" t="s">
        <v>133</v>
      </c>
      <c r="F30" s="36" t="s">
        <v>139</v>
      </c>
      <c r="G30" s="36" t="s">
        <v>143</v>
      </c>
      <c r="H30" s="27" t="s">
        <v>120</v>
      </c>
      <c r="I30" s="27"/>
      <c r="J30" s="36" t="s">
        <v>133</v>
      </c>
      <c r="K30" s="36" t="s">
        <v>139</v>
      </c>
      <c r="L30" s="36" t="s">
        <v>143</v>
      </c>
      <c r="M30" s="36"/>
      <c r="N30" s="27" t="s">
        <v>120</v>
      </c>
      <c r="O30" s="36"/>
      <c r="P30" s="27" t="s">
        <v>120</v>
      </c>
      <c r="Q30" s="27"/>
      <c r="R30" s="36"/>
      <c r="S30" s="36"/>
      <c r="T30" s="36"/>
    </row>
    <row r="31" spans="1:20" ht="48" x14ac:dyDescent="0.15">
      <c r="A31" s="141"/>
      <c r="B31" s="42" t="s">
        <v>111</v>
      </c>
      <c r="C31" s="27" t="s">
        <v>120</v>
      </c>
      <c r="D31" s="27"/>
      <c r="E31" s="36" t="s">
        <v>134</v>
      </c>
      <c r="F31" s="36" t="s">
        <v>144</v>
      </c>
      <c r="G31" s="36" t="s">
        <v>145</v>
      </c>
      <c r="H31" s="27" t="s">
        <v>120</v>
      </c>
      <c r="I31" s="27"/>
      <c r="J31" s="36" t="s">
        <v>134</v>
      </c>
      <c r="K31" s="36" t="s">
        <v>144</v>
      </c>
      <c r="L31" s="36" t="s">
        <v>145</v>
      </c>
      <c r="M31" s="27" t="s">
        <v>120</v>
      </c>
      <c r="N31" s="36"/>
      <c r="O31" s="36" t="s">
        <v>147</v>
      </c>
      <c r="P31" s="27" t="s">
        <v>120</v>
      </c>
      <c r="Q31" s="27"/>
      <c r="R31" s="36"/>
      <c r="S31" s="36"/>
      <c r="T31" s="36"/>
    </row>
    <row r="32" spans="1:20" ht="48" x14ac:dyDescent="0.15">
      <c r="A32" s="141"/>
      <c r="B32" s="31" t="s">
        <v>110</v>
      </c>
      <c r="C32" s="27" t="s">
        <v>120</v>
      </c>
      <c r="D32" s="27"/>
      <c r="E32" s="36" t="s">
        <v>135</v>
      </c>
      <c r="F32" s="36" t="s">
        <v>141</v>
      </c>
      <c r="G32" s="36" t="s">
        <v>146</v>
      </c>
      <c r="H32" s="27" t="s">
        <v>120</v>
      </c>
      <c r="I32" s="27"/>
      <c r="J32" s="36" t="s">
        <v>135</v>
      </c>
      <c r="K32" s="36" t="s">
        <v>141</v>
      </c>
      <c r="L32" s="36" t="s">
        <v>146</v>
      </c>
      <c r="M32" s="36"/>
      <c r="N32" s="27" t="s">
        <v>120</v>
      </c>
      <c r="O32" s="36"/>
      <c r="P32" s="27" t="s">
        <v>120</v>
      </c>
      <c r="Q32" s="27"/>
      <c r="R32" s="36"/>
      <c r="S32" s="36"/>
      <c r="T32" s="36"/>
    </row>
    <row r="33" spans="1:20" ht="64" x14ac:dyDescent="0.15">
      <c r="A33" s="141"/>
      <c r="B33" s="31" t="s">
        <v>112</v>
      </c>
      <c r="C33" s="27" t="s">
        <v>120</v>
      </c>
      <c r="D33" s="27"/>
      <c r="E33" s="36" t="s">
        <v>136</v>
      </c>
      <c r="F33" s="36" t="s">
        <v>140</v>
      </c>
      <c r="G33" s="36" t="s">
        <v>145</v>
      </c>
      <c r="H33" s="27" t="s">
        <v>120</v>
      </c>
      <c r="I33" s="27"/>
      <c r="J33" s="36" t="s">
        <v>136</v>
      </c>
      <c r="K33" s="36" t="s">
        <v>140</v>
      </c>
      <c r="L33" s="36" t="s">
        <v>145</v>
      </c>
      <c r="M33" s="27" t="s">
        <v>120</v>
      </c>
      <c r="N33" s="36"/>
      <c r="O33" s="36" t="s">
        <v>149</v>
      </c>
      <c r="P33" s="27" t="s">
        <v>120</v>
      </c>
      <c r="Q33" s="27"/>
      <c r="R33" s="36"/>
      <c r="S33" s="36"/>
      <c r="T33" s="36"/>
    </row>
    <row r="34" spans="1:20" ht="128" x14ac:dyDescent="0.15">
      <c r="A34" s="141"/>
      <c r="B34" s="31" t="s">
        <v>113</v>
      </c>
      <c r="C34" s="27" t="s">
        <v>120</v>
      </c>
      <c r="D34" s="27"/>
      <c r="E34" s="36" t="s">
        <v>137</v>
      </c>
      <c r="F34" s="36" t="s">
        <v>142</v>
      </c>
      <c r="G34" s="36" t="s">
        <v>145</v>
      </c>
      <c r="H34" s="27" t="s">
        <v>120</v>
      </c>
      <c r="I34" s="27"/>
      <c r="J34" s="36" t="s">
        <v>137</v>
      </c>
      <c r="K34" s="36" t="s">
        <v>142</v>
      </c>
      <c r="L34" s="36" t="s">
        <v>145</v>
      </c>
      <c r="M34" s="27" t="s">
        <v>120</v>
      </c>
      <c r="N34" s="27"/>
      <c r="O34" s="36" t="s">
        <v>148</v>
      </c>
      <c r="P34" s="27" t="s">
        <v>120</v>
      </c>
      <c r="Q34" s="27"/>
      <c r="R34" s="36"/>
      <c r="S34" s="36"/>
      <c r="T34" s="36"/>
    </row>
    <row r="35" spans="1:20" ht="15" customHeight="1" x14ac:dyDescent="0.15">
      <c r="A35" s="39"/>
      <c r="B35" s="44"/>
      <c r="C35" s="41"/>
      <c r="D35" s="41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</row>
    <row r="36" spans="1:20" ht="32" x14ac:dyDescent="0.15">
      <c r="A36" s="136" t="s">
        <v>25</v>
      </c>
      <c r="B36" s="31" t="s">
        <v>114</v>
      </c>
      <c r="C36" s="27" t="s">
        <v>120</v>
      </c>
      <c r="D36" s="27"/>
      <c r="E36" s="36" t="s">
        <v>151</v>
      </c>
      <c r="F36" s="36"/>
      <c r="G36" s="36"/>
      <c r="H36" s="27" t="s">
        <v>120</v>
      </c>
      <c r="I36" s="36"/>
      <c r="J36" s="36"/>
      <c r="K36" s="36"/>
      <c r="L36" s="36"/>
      <c r="M36" s="27" t="s">
        <v>120</v>
      </c>
      <c r="N36" s="36"/>
      <c r="O36" s="36" t="s">
        <v>154</v>
      </c>
      <c r="P36" s="27" t="s">
        <v>120</v>
      </c>
      <c r="Q36" s="36"/>
      <c r="R36" s="36"/>
      <c r="S36" s="36"/>
      <c r="T36" s="36"/>
    </row>
    <row r="37" spans="1:20" ht="32" x14ac:dyDescent="0.15">
      <c r="A37" s="137"/>
      <c r="B37" s="31" t="s">
        <v>150</v>
      </c>
      <c r="C37" s="27" t="s">
        <v>120</v>
      </c>
      <c r="D37" s="27"/>
      <c r="E37" s="36" t="s">
        <v>151</v>
      </c>
      <c r="F37" s="36"/>
      <c r="G37" s="36"/>
      <c r="H37" s="27" t="s">
        <v>120</v>
      </c>
      <c r="I37" s="36"/>
      <c r="J37" s="36"/>
      <c r="K37" s="36"/>
      <c r="L37" s="36"/>
      <c r="M37" s="27" t="s">
        <v>120</v>
      </c>
      <c r="N37" s="36"/>
      <c r="O37" s="35" t="s">
        <v>155</v>
      </c>
      <c r="P37" s="27" t="s">
        <v>120</v>
      </c>
      <c r="Q37" s="36"/>
      <c r="R37" s="36"/>
      <c r="S37" s="36"/>
      <c r="T37" s="36"/>
    </row>
    <row r="38" spans="1:20" ht="48" x14ac:dyDescent="0.15">
      <c r="A38" s="137"/>
      <c r="B38" s="31" t="s">
        <v>115</v>
      </c>
      <c r="C38" s="27" t="s">
        <v>120</v>
      </c>
      <c r="D38" s="27"/>
      <c r="E38" s="36" t="s">
        <v>151</v>
      </c>
      <c r="F38" s="36"/>
      <c r="G38" s="36"/>
      <c r="H38" s="27" t="s">
        <v>120</v>
      </c>
      <c r="I38" s="36"/>
      <c r="J38" s="36"/>
      <c r="K38" s="36"/>
      <c r="L38" s="36"/>
      <c r="M38" s="27" t="s">
        <v>120</v>
      </c>
      <c r="N38" s="36"/>
      <c r="O38" s="36" t="s">
        <v>156</v>
      </c>
      <c r="P38" s="27" t="s">
        <v>120</v>
      </c>
      <c r="Q38" s="36"/>
      <c r="R38" s="36"/>
      <c r="S38" s="36"/>
      <c r="T38" s="36"/>
    </row>
    <row r="39" spans="1:20" ht="48" x14ac:dyDescent="0.15">
      <c r="A39" s="137"/>
      <c r="B39" s="31" t="s">
        <v>116</v>
      </c>
      <c r="C39" s="27" t="s">
        <v>120</v>
      </c>
      <c r="D39" s="27"/>
      <c r="E39" s="36" t="s">
        <v>151</v>
      </c>
      <c r="F39" s="36"/>
      <c r="G39" s="36"/>
      <c r="H39" s="27" t="s">
        <v>120</v>
      </c>
      <c r="I39" s="36"/>
      <c r="J39" s="36" t="s">
        <v>153</v>
      </c>
      <c r="K39" s="36"/>
      <c r="L39" s="36"/>
      <c r="M39" s="27" t="s">
        <v>120</v>
      </c>
      <c r="N39" s="36"/>
      <c r="O39" s="36" t="s">
        <v>157</v>
      </c>
      <c r="P39" s="36"/>
      <c r="Q39" s="27" t="s">
        <v>120</v>
      </c>
      <c r="R39" s="36"/>
      <c r="S39" s="36"/>
      <c r="T39" s="36"/>
    </row>
    <row r="40" spans="1:20" ht="48" x14ac:dyDescent="0.15">
      <c r="A40" s="137"/>
      <c r="B40" s="31" t="s">
        <v>91</v>
      </c>
      <c r="C40" s="27" t="s">
        <v>120</v>
      </c>
      <c r="D40" s="27"/>
      <c r="E40" s="36" t="s">
        <v>152</v>
      </c>
      <c r="F40" s="36"/>
      <c r="G40" s="36"/>
      <c r="H40" s="27" t="s">
        <v>120</v>
      </c>
      <c r="I40" s="36"/>
      <c r="J40" s="36"/>
      <c r="K40" s="36"/>
      <c r="L40" s="36"/>
      <c r="M40" s="27" t="s">
        <v>120</v>
      </c>
      <c r="N40" s="36"/>
      <c r="O40" s="36" t="s">
        <v>158</v>
      </c>
      <c r="P40" s="27" t="s">
        <v>120</v>
      </c>
      <c r="Q40" s="36"/>
      <c r="R40" s="36"/>
      <c r="S40" s="36"/>
      <c r="T40" s="36"/>
    </row>
    <row r="41" spans="1:20" x14ac:dyDescent="0.15">
      <c r="A41" s="39"/>
      <c r="B41" s="44"/>
      <c r="C41" s="41"/>
      <c r="D41" s="41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</row>
    <row r="42" spans="1:20" ht="18" customHeight="1" x14ac:dyDescent="0.15">
      <c r="A42" s="129" t="s">
        <v>26</v>
      </c>
      <c r="B42" s="31" t="s">
        <v>92</v>
      </c>
      <c r="C42" s="27" t="s">
        <v>120</v>
      </c>
      <c r="D42" s="27"/>
      <c r="E42" s="36" t="s">
        <v>164</v>
      </c>
      <c r="F42" s="36"/>
      <c r="G42" s="36"/>
      <c r="H42" s="27" t="s">
        <v>120</v>
      </c>
      <c r="I42" s="36"/>
      <c r="J42" s="36"/>
      <c r="K42" s="36" t="s">
        <v>164</v>
      </c>
      <c r="L42" s="36"/>
      <c r="M42" s="27" t="s">
        <v>120</v>
      </c>
      <c r="N42" s="36"/>
      <c r="O42" s="36" t="s">
        <v>168</v>
      </c>
      <c r="P42" s="27" t="s">
        <v>120</v>
      </c>
      <c r="Q42" s="36"/>
      <c r="R42" s="36"/>
      <c r="S42" s="36" t="s">
        <v>170</v>
      </c>
      <c r="T42" s="36"/>
    </row>
    <row r="43" spans="1:20" ht="18" customHeight="1" x14ac:dyDescent="0.15">
      <c r="A43" s="129"/>
      <c r="B43" s="31" t="s">
        <v>117</v>
      </c>
      <c r="C43" s="27" t="s">
        <v>120</v>
      </c>
      <c r="D43" s="27"/>
      <c r="E43" s="36" t="s">
        <v>159</v>
      </c>
      <c r="F43" s="36"/>
      <c r="G43" s="36"/>
      <c r="H43" s="36"/>
      <c r="I43" s="27" t="s">
        <v>120</v>
      </c>
      <c r="J43" s="36"/>
      <c r="K43" s="36" t="s">
        <v>165</v>
      </c>
      <c r="L43" s="36"/>
      <c r="M43" s="36"/>
      <c r="N43" s="27" t="s">
        <v>120</v>
      </c>
      <c r="O43" s="36" t="s">
        <v>169</v>
      </c>
      <c r="P43" s="27" t="s">
        <v>120</v>
      </c>
      <c r="Q43" s="36"/>
      <c r="R43" s="36"/>
      <c r="S43" s="36" t="s">
        <v>171</v>
      </c>
      <c r="T43" s="36"/>
    </row>
    <row r="44" spans="1:20" ht="18" customHeight="1" x14ac:dyDescent="0.15">
      <c r="A44" s="129"/>
      <c r="B44" s="31" t="s">
        <v>93</v>
      </c>
      <c r="C44" s="27" t="s">
        <v>120</v>
      </c>
      <c r="D44" s="27"/>
      <c r="E44" s="36" t="s">
        <v>160</v>
      </c>
      <c r="F44" s="36"/>
      <c r="G44" s="36"/>
      <c r="H44" s="27" t="s">
        <v>120</v>
      </c>
      <c r="I44" s="36"/>
      <c r="J44" s="36"/>
      <c r="K44" s="36"/>
      <c r="L44" s="36"/>
      <c r="M44" s="36"/>
      <c r="N44" s="27" t="s">
        <v>120</v>
      </c>
      <c r="O44" s="36"/>
      <c r="P44" s="27" t="s">
        <v>120</v>
      </c>
      <c r="Q44" s="36"/>
      <c r="R44" s="36"/>
      <c r="S44" s="36" t="s">
        <v>172</v>
      </c>
      <c r="T44" s="36"/>
    </row>
    <row r="45" spans="1:20" ht="18" customHeight="1" x14ac:dyDescent="0.15">
      <c r="A45" s="129"/>
      <c r="B45" s="31" t="s">
        <v>94</v>
      </c>
      <c r="C45" s="27" t="s">
        <v>120</v>
      </c>
      <c r="D45" s="27"/>
      <c r="E45" s="36" t="s">
        <v>161</v>
      </c>
      <c r="F45" s="36"/>
      <c r="G45" s="36"/>
      <c r="H45" s="27" t="s">
        <v>120</v>
      </c>
      <c r="I45" s="36"/>
      <c r="J45" s="36"/>
      <c r="K45" s="36" t="s">
        <v>166</v>
      </c>
      <c r="L45" s="36"/>
      <c r="M45" s="27" t="s">
        <v>120</v>
      </c>
      <c r="N45" s="36"/>
      <c r="O45" s="36"/>
      <c r="P45" s="27" t="s">
        <v>120</v>
      </c>
      <c r="Q45" s="36"/>
      <c r="R45" s="36" t="s">
        <v>167</v>
      </c>
      <c r="S45" s="36" t="s">
        <v>173</v>
      </c>
      <c r="T45" s="36"/>
    </row>
    <row r="46" spans="1:20" ht="18" customHeight="1" x14ac:dyDescent="0.15">
      <c r="A46" s="129"/>
      <c r="B46" s="31" t="s">
        <v>118</v>
      </c>
      <c r="C46" s="27" t="s">
        <v>120</v>
      </c>
      <c r="D46" s="27"/>
      <c r="E46" s="36" t="s">
        <v>162</v>
      </c>
      <c r="F46" s="36"/>
      <c r="G46" s="36"/>
      <c r="H46" s="27" t="s">
        <v>120</v>
      </c>
      <c r="I46" s="36"/>
      <c r="J46" s="36"/>
      <c r="K46" s="36"/>
      <c r="L46" s="36"/>
      <c r="M46" s="27" t="s">
        <v>120</v>
      </c>
      <c r="N46" s="36"/>
      <c r="O46" s="36"/>
      <c r="P46" s="27" t="s">
        <v>120</v>
      </c>
      <c r="Q46" s="36"/>
      <c r="R46" s="36"/>
      <c r="S46" s="36" t="s">
        <v>174</v>
      </c>
      <c r="T46" s="36"/>
    </row>
    <row r="47" spans="1:20" ht="18" customHeight="1" x14ac:dyDescent="0.15">
      <c r="A47" s="129"/>
      <c r="B47" s="28" t="s">
        <v>98</v>
      </c>
      <c r="C47" s="27" t="s">
        <v>120</v>
      </c>
      <c r="D47" s="27"/>
      <c r="E47" s="36" t="s">
        <v>162</v>
      </c>
      <c r="F47" s="36"/>
      <c r="G47" s="36"/>
      <c r="H47" s="27" t="s">
        <v>120</v>
      </c>
      <c r="I47" s="36"/>
      <c r="J47" s="36"/>
      <c r="K47" s="36"/>
      <c r="L47" s="36"/>
      <c r="M47" s="27" t="s">
        <v>120</v>
      </c>
      <c r="N47" s="36"/>
      <c r="O47" s="36"/>
      <c r="P47" s="27" t="s">
        <v>120</v>
      </c>
      <c r="Q47" s="36"/>
      <c r="R47" s="36"/>
      <c r="S47" s="36" t="s">
        <v>175</v>
      </c>
      <c r="T47" s="36"/>
    </row>
    <row r="48" spans="1:20" ht="48" x14ac:dyDescent="0.15">
      <c r="A48" s="129"/>
      <c r="B48" s="31" t="s">
        <v>99</v>
      </c>
      <c r="C48" s="27" t="s">
        <v>120</v>
      </c>
      <c r="D48" s="27"/>
      <c r="E48" s="36" t="s">
        <v>163</v>
      </c>
      <c r="F48" s="36"/>
      <c r="G48" s="36"/>
      <c r="H48" s="27" t="s">
        <v>120</v>
      </c>
      <c r="I48" s="36"/>
      <c r="J48" s="36"/>
      <c r="K48" s="36" t="s">
        <v>162</v>
      </c>
      <c r="L48" s="36"/>
      <c r="M48" s="27" t="s">
        <v>120</v>
      </c>
      <c r="N48" s="36"/>
      <c r="O48" s="36"/>
      <c r="P48" s="27" t="s">
        <v>120</v>
      </c>
      <c r="Q48" s="36"/>
      <c r="R48" s="36"/>
      <c r="S48" s="36" t="s">
        <v>176</v>
      </c>
      <c r="T48" s="36"/>
    </row>
  </sheetData>
  <mergeCells count="11">
    <mergeCell ref="P4:T4"/>
    <mergeCell ref="A6:A11"/>
    <mergeCell ref="A13:A21"/>
    <mergeCell ref="A23:A27"/>
    <mergeCell ref="A29:A34"/>
    <mergeCell ref="M4:O4"/>
    <mergeCell ref="A3:B3"/>
    <mergeCell ref="A42:A48"/>
    <mergeCell ref="C4:G4"/>
    <mergeCell ref="H4:L4"/>
    <mergeCell ref="A36:A40"/>
  </mergeCells>
  <phoneticPr fontId="8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D9B4-39BC-4F9A-824E-0B0FC9A70CC4}">
  <dimension ref="A1:E64"/>
  <sheetViews>
    <sheetView topLeftCell="A50" zoomScale="110" zoomScaleNormal="110" workbookViewId="0">
      <selection activeCell="B60" sqref="B60:E62"/>
    </sheetView>
  </sheetViews>
  <sheetFormatPr baseColWidth="10" defaultColWidth="8.83203125" defaultRowHeight="14" x14ac:dyDescent="0.15"/>
  <cols>
    <col min="1" max="1" width="11.33203125" customWidth="1"/>
    <col min="2" max="2" width="43.6640625" bestFit="1" customWidth="1"/>
    <col min="3" max="3" width="39.83203125" bestFit="1" customWidth="1"/>
    <col min="4" max="4" width="29.83203125" customWidth="1"/>
    <col min="5" max="5" width="38.83203125" bestFit="1" customWidth="1"/>
  </cols>
  <sheetData>
    <row r="1" spans="1:5" ht="16.5" customHeight="1" x14ac:dyDescent="0.15">
      <c r="A1" s="4" t="s">
        <v>9</v>
      </c>
      <c r="B1" s="4" t="s">
        <v>119</v>
      </c>
    </row>
    <row r="2" spans="1:5" ht="15" x14ac:dyDescent="0.15">
      <c r="A2" s="4" t="s">
        <v>10</v>
      </c>
      <c r="B2" s="45">
        <v>2566</v>
      </c>
    </row>
    <row r="3" spans="1:5" ht="28.5" customHeight="1" x14ac:dyDescent="0.15"/>
    <row r="4" spans="1:5" ht="31" customHeight="1" x14ac:dyDescent="0.15">
      <c r="A4" s="5"/>
      <c r="B4" s="6" t="s">
        <v>36</v>
      </c>
      <c r="C4" s="8" t="s">
        <v>39</v>
      </c>
      <c r="D4" s="9" t="s">
        <v>38</v>
      </c>
      <c r="E4" s="7" t="s">
        <v>37</v>
      </c>
    </row>
    <row r="5" spans="1:5" ht="45" x14ac:dyDescent="0.15">
      <c r="A5" s="10" t="s">
        <v>40</v>
      </c>
      <c r="B5" s="48" t="s">
        <v>41</v>
      </c>
      <c r="C5" s="49" t="s">
        <v>42</v>
      </c>
      <c r="D5" s="50" t="s">
        <v>43</v>
      </c>
      <c r="E5" s="51" t="s">
        <v>44</v>
      </c>
    </row>
    <row r="6" spans="1:5" ht="15" x14ac:dyDescent="0.15">
      <c r="A6" s="11">
        <v>1</v>
      </c>
      <c r="B6" t="s">
        <v>223</v>
      </c>
      <c r="C6" s="52" t="s">
        <v>23</v>
      </c>
      <c r="D6" s="25" t="s">
        <v>24</v>
      </c>
      <c r="E6" s="52" t="s">
        <v>26</v>
      </c>
    </row>
    <row r="7" spans="1:5" x14ac:dyDescent="0.15">
      <c r="A7" s="11">
        <v>2</v>
      </c>
      <c r="B7" s="52" t="s">
        <v>20</v>
      </c>
      <c r="C7" s="52" t="s">
        <v>21</v>
      </c>
      <c r="D7" s="25"/>
      <c r="E7" s="52"/>
    </row>
    <row r="8" spans="1:5" x14ac:dyDescent="0.15">
      <c r="A8" s="11">
        <v>3</v>
      </c>
      <c r="B8" s="52"/>
      <c r="C8" s="52"/>
      <c r="D8" s="52"/>
      <c r="E8" s="52"/>
    </row>
    <row r="9" spans="1:5" x14ac:dyDescent="0.15">
      <c r="A9" s="11">
        <v>4</v>
      </c>
      <c r="B9" s="52"/>
      <c r="C9" s="52"/>
      <c r="D9" s="52"/>
      <c r="E9" s="25"/>
    </row>
    <row r="10" spans="1:5" ht="14.5" customHeight="1" x14ac:dyDescent="0.15">
      <c r="A10" s="11">
        <v>5</v>
      </c>
      <c r="B10" s="52"/>
      <c r="C10" s="52"/>
      <c r="D10" s="52"/>
      <c r="E10" s="52"/>
    </row>
    <row r="11" spans="1:5" ht="14.5" customHeight="1" x14ac:dyDescent="0.15">
      <c r="A11" s="61"/>
      <c r="B11" s="47"/>
      <c r="C11" s="47"/>
      <c r="D11" s="47"/>
      <c r="E11" s="47"/>
    </row>
    <row r="12" spans="1:5" s="46" customFormat="1" ht="25" customHeight="1" x14ac:dyDescent="0.15">
      <c r="B12" s="145" t="s">
        <v>231</v>
      </c>
      <c r="C12" s="146"/>
      <c r="D12" s="146"/>
      <c r="E12" s="146"/>
    </row>
    <row r="13" spans="1:5" x14ac:dyDescent="0.15">
      <c r="A13" s="5"/>
      <c r="B13" s="6" t="s">
        <v>36</v>
      </c>
      <c r="C13" s="8" t="s">
        <v>39</v>
      </c>
      <c r="D13" s="9" t="s">
        <v>38</v>
      </c>
      <c r="E13" s="7" t="s">
        <v>37</v>
      </c>
    </row>
    <row r="14" spans="1:5" ht="45" x14ac:dyDescent="0.15">
      <c r="A14" s="10" t="s">
        <v>40</v>
      </c>
      <c r="B14" s="48" t="s">
        <v>41</v>
      </c>
      <c r="C14" s="49" t="s">
        <v>42</v>
      </c>
      <c r="D14" s="50" t="s">
        <v>43</v>
      </c>
      <c r="E14" s="51" t="s">
        <v>44</v>
      </c>
    </row>
    <row r="15" spans="1:5" ht="15" x14ac:dyDescent="0.15">
      <c r="A15" s="11">
        <v>1</v>
      </c>
      <c r="B15" s="52" t="s">
        <v>121</v>
      </c>
      <c r="C15" s="52" t="s">
        <v>225</v>
      </c>
      <c r="D15" s="25" t="s">
        <v>180</v>
      </c>
      <c r="E15" s="52"/>
    </row>
    <row r="16" spans="1:5" x14ac:dyDescent="0.15">
      <c r="A16" s="11">
        <v>2</v>
      </c>
      <c r="B16" s="52" t="s">
        <v>224</v>
      </c>
      <c r="C16" s="52"/>
      <c r="D16" s="25"/>
      <c r="E16" s="52"/>
    </row>
    <row r="17" spans="1:5" x14ac:dyDescent="0.15">
      <c r="A17" s="11">
        <v>3</v>
      </c>
      <c r="B17" s="52"/>
      <c r="C17" s="52"/>
      <c r="D17" s="52"/>
      <c r="E17" s="12"/>
    </row>
    <row r="18" spans="1:5" x14ac:dyDescent="0.15">
      <c r="A18" s="11">
        <v>4</v>
      </c>
      <c r="B18" s="52"/>
      <c r="C18" s="12"/>
      <c r="D18" s="52"/>
      <c r="E18" s="25"/>
    </row>
    <row r="19" spans="1:5" x14ac:dyDescent="0.15">
      <c r="A19" s="11">
        <v>5</v>
      </c>
      <c r="B19" s="52"/>
      <c r="C19" s="12"/>
      <c r="D19" s="52"/>
      <c r="E19" s="52"/>
    </row>
    <row r="21" spans="1:5" s="46" customFormat="1" ht="25" customHeight="1" x14ac:dyDescent="0.15">
      <c r="B21" s="145" t="s">
        <v>182</v>
      </c>
      <c r="C21" s="146"/>
      <c r="D21" s="146"/>
      <c r="E21" s="146"/>
    </row>
    <row r="22" spans="1:5" x14ac:dyDescent="0.15">
      <c r="A22" s="5"/>
      <c r="B22" s="6" t="s">
        <v>36</v>
      </c>
      <c r="C22" s="8" t="s">
        <v>39</v>
      </c>
      <c r="D22" s="9" t="s">
        <v>38</v>
      </c>
      <c r="E22" s="7" t="s">
        <v>37</v>
      </c>
    </row>
    <row r="23" spans="1:5" ht="45" x14ac:dyDescent="0.15">
      <c r="A23" s="10" t="s">
        <v>40</v>
      </c>
      <c r="B23" s="48" t="s">
        <v>41</v>
      </c>
      <c r="C23" s="49" t="s">
        <v>42</v>
      </c>
      <c r="D23" s="50" t="s">
        <v>43</v>
      </c>
      <c r="E23" s="51" t="s">
        <v>44</v>
      </c>
    </row>
    <row r="24" spans="1:5" ht="15" x14ac:dyDescent="0.15">
      <c r="A24" s="11">
        <v>1</v>
      </c>
      <c r="B24" s="52" t="s">
        <v>106</v>
      </c>
      <c r="C24" s="52"/>
      <c r="D24" s="25" t="s">
        <v>226</v>
      </c>
      <c r="E24" s="52" t="s">
        <v>241</v>
      </c>
    </row>
    <row r="25" spans="1:5" x14ac:dyDescent="0.15">
      <c r="A25" s="11">
        <v>2</v>
      </c>
      <c r="B25" s="52" t="s">
        <v>184</v>
      </c>
      <c r="C25" s="52"/>
      <c r="D25" s="25"/>
      <c r="E25" s="52" t="s">
        <v>227</v>
      </c>
    </row>
    <row r="26" spans="1:5" x14ac:dyDescent="0.15">
      <c r="A26" s="11">
        <v>3</v>
      </c>
      <c r="B26" s="52" t="s">
        <v>86</v>
      </c>
      <c r="C26" s="52"/>
      <c r="D26" s="52"/>
      <c r="E26" s="52" t="s">
        <v>185</v>
      </c>
    </row>
    <row r="27" spans="1:5" x14ac:dyDescent="0.15">
      <c r="A27" s="11">
        <v>4</v>
      </c>
      <c r="B27" s="52"/>
      <c r="C27" s="52"/>
      <c r="D27" s="52"/>
      <c r="E27" s="25"/>
    </row>
    <row r="28" spans="1:5" x14ac:dyDescent="0.15">
      <c r="A28" s="11">
        <v>5</v>
      </c>
      <c r="B28" s="52"/>
      <c r="C28" s="52"/>
      <c r="D28" s="52"/>
      <c r="E28" s="52"/>
    </row>
    <row r="30" spans="1:5" ht="25" customHeight="1" x14ac:dyDescent="0.15">
      <c r="B30" s="145" t="s">
        <v>190</v>
      </c>
      <c r="C30" s="146"/>
      <c r="D30" s="146"/>
      <c r="E30" s="146"/>
    </row>
    <row r="31" spans="1:5" x14ac:dyDescent="0.15">
      <c r="A31" s="5"/>
      <c r="B31" s="6" t="s">
        <v>36</v>
      </c>
      <c r="C31" s="8" t="s">
        <v>39</v>
      </c>
      <c r="D31" s="9" t="s">
        <v>38</v>
      </c>
      <c r="E31" s="7" t="s">
        <v>37</v>
      </c>
    </row>
    <row r="32" spans="1:5" ht="45" x14ac:dyDescent="0.15">
      <c r="A32" s="10" t="s">
        <v>40</v>
      </c>
      <c r="B32" s="48" t="s">
        <v>41</v>
      </c>
      <c r="C32" s="49" t="s">
        <v>42</v>
      </c>
      <c r="D32" s="50" t="s">
        <v>43</v>
      </c>
      <c r="E32" s="51" t="s">
        <v>44</v>
      </c>
    </row>
    <row r="33" spans="1:5" ht="15" x14ac:dyDescent="0.15">
      <c r="A33" s="11">
        <v>1</v>
      </c>
      <c r="B33" s="25" t="s">
        <v>193</v>
      </c>
      <c r="C33" s="25" t="s">
        <v>97</v>
      </c>
      <c r="D33" s="25" t="s">
        <v>108</v>
      </c>
      <c r="E33" s="25"/>
    </row>
    <row r="34" spans="1:5" x14ac:dyDescent="0.15">
      <c r="A34" s="11">
        <v>2</v>
      </c>
      <c r="B34" s="52" t="s">
        <v>191</v>
      </c>
      <c r="C34" s="25"/>
      <c r="D34" s="25"/>
      <c r="E34" s="52"/>
    </row>
    <row r="35" spans="1:5" x14ac:dyDescent="0.15">
      <c r="A35" s="11">
        <v>3</v>
      </c>
      <c r="B35" s="52" t="s">
        <v>228</v>
      </c>
      <c r="C35" s="52"/>
      <c r="D35" s="52"/>
      <c r="E35" s="52"/>
    </row>
    <row r="36" spans="1:5" x14ac:dyDescent="0.15">
      <c r="A36" s="11">
        <v>4</v>
      </c>
      <c r="B36" s="52"/>
      <c r="C36" s="52"/>
      <c r="D36" s="52"/>
      <c r="E36" s="12"/>
    </row>
    <row r="37" spans="1:5" x14ac:dyDescent="0.15">
      <c r="A37" s="11">
        <v>5</v>
      </c>
      <c r="B37" s="52"/>
      <c r="C37" s="52"/>
      <c r="D37" s="52"/>
      <c r="E37" s="52"/>
    </row>
    <row r="39" spans="1:5" x14ac:dyDescent="0.15">
      <c r="B39" s="145" t="s">
        <v>194</v>
      </c>
      <c r="C39" s="146"/>
      <c r="D39" s="146"/>
      <c r="E39" s="146"/>
    </row>
    <row r="40" spans="1:5" x14ac:dyDescent="0.15">
      <c r="A40" s="5"/>
      <c r="B40" s="6" t="s">
        <v>36</v>
      </c>
      <c r="C40" s="8" t="s">
        <v>39</v>
      </c>
      <c r="D40" s="9" t="s">
        <v>38</v>
      </c>
      <c r="E40" s="7" t="s">
        <v>37</v>
      </c>
    </row>
    <row r="41" spans="1:5" ht="45" x14ac:dyDescent="0.15">
      <c r="A41" s="10" t="s">
        <v>40</v>
      </c>
      <c r="B41" s="48" t="s">
        <v>41</v>
      </c>
      <c r="C41" s="49" t="s">
        <v>42</v>
      </c>
      <c r="D41" s="50" t="s">
        <v>43</v>
      </c>
      <c r="E41" s="51" t="s">
        <v>44</v>
      </c>
    </row>
    <row r="42" spans="1:5" ht="30" x14ac:dyDescent="0.15">
      <c r="A42" s="10">
        <v>1</v>
      </c>
      <c r="B42" s="25" t="s">
        <v>112</v>
      </c>
      <c r="C42" s="25" t="s">
        <v>110</v>
      </c>
      <c r="D42" s="25"/>
      <c r="E42" s="52"/>
    </row>
    <row r="43" spans="1:5" ht="15" x14ac:dyDescent="0.15">
      <c r="A43" s="10">
        <v>2</v>
      </c>
      <c r="B43" s="25" t="s">
        <v>195</v>
      </c>
      <c r="C43" s="52"/>
      <c r="E43" s="52"/>
    </row>
    <row r="44" spans="1:5" ht="30" x14ac:dyDescent="0.15">
      <c r="A44" s="10">
        <v>3</v>
      </c>
      <c r="B44" s="25" t="s">
        <v>196</v>
      </c>
      <c r="C44" s="52"/>
      <c r="D44" s="52"/>
      <c r="E44" s="52"/>
    </row>
    <row r="45" spans="1:5" ht="15" x14ac:dyDescent="0.15">
      <c r="A45" s="10">
        <v>4</v>
      </c>
      <c r="B45" s="25" t="s">
        <v>229</v>
      </c>
      <c r="C45" s="52"/>
      <c r="D45" s="52"/>
      <c r="E45" s="25"/>
    </row>
    <row r="46" spans="1:5" ht="30" x14ac:dyDescent="0.15">
      <c r="A46" s="10">
        <v>5</v>
      </c>
      <c r="B46" s="25" t="s">
        <v>230</v>
      </c>
      <c r="C46" s="52"/>
      <c r="D46" s="52"/>
      <c r="E46" s="52"/>
    </row>
    <row r="48" spans="1:5" x14ac:dyDescent="0.15">
      <c r="B48" s="145" t="s">
        <v>199</v>
      </c>
      <c r="C48" s="146"/>
      <c r="D48" s="146"/>
      <c r="E48" s="146"/>
    </row>
    <row r="49" spans="1:5" x14ac:dyDescent="0.15">
      <c r="A49" s="5"/>
      <c r="B49" s="6" t="s">
        <v>36</v>
      </c>
      <c r="C49" s="8" t="s">
        <v>39</v>
      </c>
      <c r="D49" s="9" t="s">
        <v>38</v>
      </c>
      <c r="E49" s="7" t="s">
        <v>37</v>
      </c>
    </row>
    <row r="50" spans="1:5" ht="45" x14ac:dyDescent="0.15">
      <c r="A50" s="10" t="s">
        <v>40</v>
      </c>
      <c r="B50" s="48" t="s">
        <v>41</v>
      </c>
      <c r="C50" s="49" t="s">
        <v>42</v>
      </c>
      <c r="D50" s="50" t="s">
        <v>43</v>
      </c>
      <c r="E50" s="51" t="s">
        <v>44</v>
      </c>
    </row>
    <row r="51" spans="1:5" ht="30" x14ac:dyDescent="0.15">
      <c r="A51" s="11">
        <v>1</v>
      </c>
      <c r="B51" s="25" t="s">
        <v>114</v>
      </c>
      <c r="C51" s="25" t="s">
        <v>234</v>
      </c>
      <c r="D51" s="25"/>
      <c r="E51" s="52"/>
    </row>
    <row r="52" spans="1:5" ht="15" x14ac:dyDescent="0.15">
      <c r="A52" s="11">
        <v>2</v>
      </c>
      <c r="B52" s="25" t="s">
        <v>232</v>
      </c>
      <c r="C52" s="52" t="s">
        <v>235</v>
      </c>
      <c r="E52" s="52"/>
    </row>
    <row r="53" spans="1:5" ht="15" x14ac:dyDescent="0.15">
      <c r="A53" s="11">
        <v>3</v>
      </c>
      <c r="B53" s="25" t="s">
        <v>233</v>
      </c>
      <c r="C53" s="52"/>
      <c r="D53" s="52"/>
      <c r="E53" s="52"/>
    </row>
    <row r="54" spans="1:5" x14ac:dyDescent="0.15">
      <c r="A54" s="11">
        <v>4</v>
      </c>
      <c r="B54" s="25"/>
      <c r="C54" s="52"/>
      <c r="D54" s="52"/>
      <c r="E54" s="25"/>
    </row>
    <row r="55" spans="1:5" x14ac:dyDescent="0.15">
      <c r="A55" s="11">
        <v>5</v>
      </c>
      <c r="B55" s="25"/>
      <c r="C55" s="52"/>
      <c r="D55" s="52"/>
      <c r="E55" s="52"/>
    </row>
    <row r="57" spans="1:5" x14ac:dyDescent="0.15">
      <c r="B57" s="145" t="s">
        <v>205</v>
      </c>
      <c r="C57" s="146"/>
      <c r="D57" s="146"/>
      <c r="E57" s="146"/>
    </row>
    <row r="58" spans="1:5" x14ac:dyDescent="0.15">
      <c r="A58" s="5"/>
      <c r="B58" s="6" t="s">
        <v>36</v>
      </c>
      <c r="C58" s="8" t="s">
        <v>39</v>
      </c>
      <c r="D58" s="9" t="s">
        <v>38</v>
      </c>
      <c r="E58" s="7" t="s">
        <v>37</v>
      </c>
    </row>
    <row r="59" spans="1:5" ht="45" x14ac:dyDescent="0.15">
      <c r="A59" s="10" t="s">
        <v>40</v>
      </c>
      <c r="B59" s="48" t="s">
        <v>41</v>
      </c>
      <c r="C59" s="49" t="s">
        <v>42</v>
      </c>
      <c r="D59" s="50" t="s">
        <v>43</v>
      </c>
      <c r="E59" s="51" t="s">
        <v>44</v>
      </c>
    </row>
    <row r="60" spans="1:5" ht="15" x14ac:dyDescent="0.15">
      <c r="A60" s="11">
        <v>1</v>
      </c>
      <c r="B60" s="52" t="s">
        <v>236</v>
      </c>
      <c r="C60" s="25" t="s">
        <v>208</v>
      </c>
      <c r="D60" s="25" t="s">
        <v>118</v>
      </c>
      <c r="E60" s="52" t="s">
        <v>325</v>
      </c>
    </row>
    <row r="61" spans="1:5" x14ac:dyDescent="0.15">
      <c r="A61" s="11">
        <v>2</v>
      </c>
      <c r="B61" s="52" t="s">
        <v>237</v>
      </c>
      <c r="C61" s="52" t="s">
        <v>239</v>
      </c>
      <c r="D61" s="25"/>
      <c r="E61" s="52"/>
    </row>
    <row r="62" spans="1:5" x14ac:dyDescent="0.15">
      <c r="A62" s="11">
        <v>3</v>
      </c>
      <c r="B62" s="52" t="s">
        <v>238</v>
      </c>
      <c r="C62" s="52"/>
      <c r="D62" s="52"/>
      <c r="E62" s="52"/>
    </row>
    <row r="63" spans="1:5" x14ac:dyDescent="0.15">
      <c r="A63" s="11">
        <v>4</v>
      </c>
      <c r="B63" s="52"/>
      <c r="C63" s="52"/>
      <c r="D63" s="52"/>
      <c r="E63" s="25"/>
    </row>
    <row r="64" spans="1:5" x14ac:dyDescent="0.15">
      <c r="A64" s="11">
        <v>5</v>
      </c>
      <c r="B64" s="52"/>
      <c r="C64" s="52"/>
      <c r="D64" s="52"/>
      <c r="E64" s="52"/>
    </row>
  </sheetData>
  <mergeCells count="6">
    <mergeCell ref="B57:E57"/>
    <mergeCell ref="B12:E12"/>
    <mergeCell ref="B21:E21"/>
    <mergeCell ref="B30:E30"/>
    <mergeCell ref="B39:E39"/>
    <mergeCell ref="B48:E4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27483-1789-46E7-8C7D-A840DD7C22BE}">
  <dimension ref="A1:E28"/>
  <sheetViews>
    <sheetView zoomScale="90" zoomScaleNormal="90" workbookViewId="0">
      <selection activeCell="E9" sqref="E9"/>
    </sheetView>
  </sheetViews>
  <sheetFormatPr baseColWidth="10" defaultColWidth="8.83203125" defaultRowHeight="14" x14ac:dyDescent="0.15"/>
  <cols>
    <col min="1" max="1" width="11.33203125" customWidth="1"/>
    <col min="2" max="2" width="43.6640625" bestFit="1" customWidth="1"/>
    <col min="3" max="3" width="39.83203125" bestFit="1" customWidth="1"/>
    <col min="4" max="4" width="29.83203125" customWidth="1"/>
    <col min="5" max="5" width="38.83203125" bestFit="1" customWidth="1"/>
  </cols>
  <sheetData>
    <row r="1" spans="1:5" ht="16.5" customHeight="1" x14ac:dyDescent="0.15">
      <c r="A1" s="4" t="s">
        <v>9</v>
      </c>
      <c r="B1" s="4" t="s">
        <v>119</v>
      </c>
    </row>
    <row r="2" spans="1:5" ht="15" x14ac:dyDescent="0.15">
      <c r="A2" s="4" t="s">
        <v>10</v>
      </c>
      <c r="B2" s="45">
        <v>2566</v>
      </c>
    </row>
    <row r="3" spans="1:5" ht="28.5" customHeight="1" x14ac:dyDescent="0.15"/>
    <row r="4" spans="1:5" ht="25" customHeight="1" x14ac:dyDescent="0.15">
      <c r="A4" s="46"/>
      <c r="B4" s="145"/>
      <c r="C4" s="146"/>
      <c r="D4" s="146"/>
      <c r="E4" s="146"/>
    </row>
    <row r="5" spans="1:5" ht="31" customHeight="1" x14ac:dyDescent="0.15">
      <c r="A5" s="5"/>
      <c r="B5" s="6" t="s">
        <v>36</v>
      </c>
      <c r="C5" s="8" t="s">
        <v>39</v>
      </c>
      <c r="D5" s="9" t="s">
        <v>38</v>
      </c>
      <c r="E5" s="7" t="s">
        <v>37</v>
      </c>
    </row>
    <row r="6" spans="1:5" ht="45" x14ac:dyDescent="0.15">
      <c r="A6" s="10" t="s">
        <v>40</v>
      </c>
      <c r="B6" s="48" t="s">
        <v>41</v>
      </c>
      <c r="C6" s="49" t="s">
        <v>42</v>
      </c>
      <c r="D6" s="50" t="s">
        <v>43</v>
      </c>
      <c r="E6" s="51" t="s">
        <v>44</v>
      </c>
    </row>
    <row r="7" spans="1:5" x14ac:dyDescent="0.15">
      <c r="A7" s="62"/>
      <c r="B7" s="153" t="s">
        <v>177</v>
      </c>
      <c r="C7" s="154"/>
      <c r="D7" s="154"/>
      <c r="E7" s="154"/>
    </row>
    <row r="8" spans="1:5" x14ac:dyDescent="0.15">
      <c r="A8" s="11">
        <v>1</v>
      </c>
      <c r="B8" s="52" t="s">
        <v>121</v>
      </c>
      <c r="C8" s="52"/>
      <c r="D8" s="25"/>
      <c r="E8" s="52" t="s">
        <v>178</v>
      </c>
    </row>
    <row r="9" spans="1:5" x14ac:dyDescent="0.15">
      <c r="A9" s="11">
        <v>2</v>
      </c>
      <c r="B9" s="52" t="s">
        <v>179</v>
      </c>
      <c r="C9" s="52"/>
      <c r="D9" s="25"/>
      <c r="E9" s="52" t="s">
        <v>180</v>
      </c>
    </row>
    <row r="10" spans="1:5" x14ac:dyDescent="0.15">
      <c r="A10" s="11">
        <v>3</v>
      </c>
      <c r="B10" s="52" t="s">
        <v>181</v>
      </c>
      <c r="C10" s="52"/>
      <c r="D10" s="52"/>
      <c r="E10" s="52"/>
    </row>
    <row r="11" spans="1:5" x14ac:dyDescent="0.15">
      <c r="A11" s="63"/>
      <c r="B11" s="155" t="s">
        <v>182</v>
      </c>
      <c r="C11" s="156"/>
      <c r="D11" s="156"/>
      <c r="E11" s="157"/>
    </row>
    <row r="12" spans="1:5" ht="15" x14ac:dyDescent="0.15">
      <c r="A12" s="11">
        <v>1</v>
      </c>
      <c r="B12" s="52" t="s">
        <v>106</v>
      </c>
      <c r="C12" s="52" t="s">
        <v>183</v>
      </c>
      <c r="D12" s="25" t="s">
        <v>184</v>
      </c>
      <c r="E12" s="52" t="s">
        <v>185</v>
      </c>
    </row>
    <row r="13" spans="1:5" ht="15" x14ac:dyDescent="0.15">
      <c r="A13" s="11">
        <v>2</v>
      </c>
      <c r="B13" s="52" t="s">
        <v>186</v>
      </c>
      <c r="C13" s="52" t="s">
        <v>187</v>
      </c>
      <c r="D13" s="25" t="s">
        <v>86</v>
      </c>
      <c r="E13" s="52" t="s">
        <v>188</v>
      </c>
    </row>
    <row r="14" spans="1:5" x14ac:dyDescent="0.15">
      <c r="A14" s="11">
        <v>3</v>
      </c>
      <c r="B14" s="52" t="s">
        <v>189</v>
      </c>
      <c r="C14" s="52"/>
      <c r="D14" s="52"/>
      <c r="E14" s="12"/>
    </row>
    <row r="15" spans="1:5" x14ac:dyDescent="0.15">
      <c r="A15" s="63"/>
      <c r="B15" s="158" t="s">
        <v>190</v>
      </c>
      <c r="C15" s="159"/>
      <c r="D15" s="159"/>
      <c r="E15" s="160"/>
    </row>
    <row r="16" spans="1:5" x14ac:dyDescent="0.15">
      <c r="A16" s="11">
        <v>1</v>
      </c>
      <c r="B16" s="52" t="s">
        <v>191</v>
      </c>
      <c r="C16" s="52" t="s">
        <v>192</v>
      </c>
      <c r="D16" s="25"/>
      <c r="E16" s="52"/>
    </row>
    <row r="17" spans="1:5" x14ac:dyDescent="0.15">
      <c r="A17" s="11">
        <v>2</v>
      </c>
      <c r="B17" s="52" t="s">
        <v>193</v>
      </c>
      <c r="C17" s="52"/>
      <c r="D17" s="25"/>
      <c r="E17" s="52"/>
    </row>
    <row r="18" spans="1:5" x14ac:dyDescent="0.15">
      <c r="A18" s="11">
        <v>3</v>
      </c>
      <c r="B18" s="52" t="s">
        <v>108</v>
      </c>
      <c r="C18" s="52"/>
      <c r="D18" s="52"/>
      <c r="E18" s="52"/>
    </row>
    <row r="19" spans="1:5" x14ac:dyDescent="0.15">
      <c r="A19" s="11"/>
      <c r="B19" s="161" t="s">
        <v>194</v>
      </c>
      <c r="C19" s="162"/>
      <c r="D19" s="162"/>
      <c r="E19" s="163"/>
    </row>
    <row r="20" spans="1:5" ht="30" x14ac:dyDescent="0.15">
      <c r="A20" s="10">
        <v>1</v>
      </c>
      <c r="B20" s="25" t="s">
        <v>195</v>
      </c>
      <c r="C20" s="25" t="s">
        <v>196</v>
      </c>
      <c r="D20" s="25" t="s">
        <v>111</v>
      </c>
      <c r="E20" s="25" t="s">
        <v>197</v>
      </c>
    </row>
    <row r="21" spans="1:5" ht="30" x14ac:dyDescent="0.15">
      <c r="A21" s="10">
        <v>2</v>
      </c>
      <c r="B21" s="52"/>
      <c r="C21" s="25" t="s">
        <v>198</v>
      </c>
      <c r="D21" s="25"/>
      <c r="E21" s="52"/>
    </row>
    <row r="22" spans="1:5" x14ac:dyDescent="0.15">
      <c r="A22" s="63"/>
      <c r="B22" s="150" t="s">
        <v>199</v>
      </c>
      <c r="C22" s="151"/>
      <c r="D22" s="151"/>
      <c r="E22" s="152"/>
    </row>
    <row r="23" spans="1:5" ht="30" x14ac:dyDescent="0.15">
      <c r="A23" s="10">
        <v>1</v>
      </c>
      <c r="B23" s="52" t="s">
        <v>200</v>
      </c>
      <c r="C23" s="25" t="s">
        <v>201</v>
      </c>
      <c r="D23" s="25" t="s">
        <v>202</v>
      </c>
      <c r="E23" s="52" t="s">
        <v>203</v>
      </c>
    </row>
    <row r="24" spans="1:5" x14ac:dyDescent="0.15">
      <c r="A24" s="10">
        <v>2</v>
      </c>
      <c r="B24" s="52" t="s">
        <v>204</v>
      </c>
      <c r="C24" s="52"/>
      <c r="D24" s="46"/>
      <c r="E24" s="52"/>
    </row>
    <row r="25" spans="1:5" x14ac:dyDescent="0.15">
      <c r="A25" s="64"/>
      <c r="B25" s="147" t="s">
        <v>205</v>
      </c>
      <c r="C25" s="148"/>
      <c r="D25" s="148"/>
      <c r="E25" s="149"/>
    </row>
    <row r="26" spans="1:5" ht="15" x14ac:dyDescent="0.15">
      <c r="A26" s="11">
        <v>1</v>
      </c>
      <c r="B26" s="52" t="s">
        <v>236</v>
      </c>
      <c r="C26" s="25" t="s">
        <v>208</v>
      </c>
      <c r="D26" s="25" t="s">
        <v>118</v>
      </c>
      <c r="E26" s="52" t="s">
        <v>240</v>
      </c>
    </row>
    <row r="27" spans="1:5" x14ac:dyDescent="0.15">
      <c r="A27" s="11">
        <v>2</v>
      </c>
      <c r="B27" s="52" t="s">
        <v>237</v>
      </c>
      <c r="C27" s="52" t="s">
        <v>239</v>
      </c>
      <c r="D27" s="25"/>
      <c r="E27" s="52"/>
    </row>
    <row r="28" spans="1:5" x14ac:dyDescent="0.15">
      <c r="A28" s="11">
        <v>3</v>
      </c>
      <c r="B28" s="52" t="s">
        <v>238</v>
      </c>
      <c r="C28" s="52"/>
      <c r="D28" s="52"/>
      <c r="E28" s="52"/>
    </row>
  </sheetData>
  <mergeCells count="7">
    <mergeCell ref="B4:E4"/>
    <mergeCell ref="B25:E25"/>
    <mergeCell ref="B22:E22"/>
    <mergeCell ref="B7:E7"/>
    <mergeCell ref="B11:E11"/>
    <mergeCell ref="B15:E15"/>
    <mergeCell ref="B19:E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D9DC6-90A0-4A32-AF17-CE74D28B2893}">
  <dimension ref="A1:Q75"/>
  <sheetViews>
    <sheetView zoomScale="109" zoomScaleNormal="150" workbookViewId="0">
      <selection activeCell="B10" sqref="B10:H10"/>
    </sheetView>
  </sheetViews>
  <sheetFormatPr baseColWidth="10" defaultColWidth="8.83203125" defaultRowHeight="15" x14ac:dyDescent="0.15"/>
  <cols>
    <col min="1" max="1" width="46.33203125" style="26" customWidth="1"/>
    <col min="2" max="2" width="12.6640625" style="26" customWidth="1"/>
    <col min="3" max="3" width="8.6640625" style="26" customWidth="1"/>
    <col min="4" max="6" width="8.83203125" style="26"/>
    <col min="7" max="7" width="8.6640625" style="26" customWidth="1"/>
    <col min="8" max="8" width="28.83203125" style="26" customWidth="1"/>
    <col min="9" max="9" width="8.83203125" style="26"/>
    <col min="10" max="10" width="11.6640625" style="26" customWidth="1"/>
    <col min="11" max="17" width="10.6640625" style="26" customWidth="1"/>
    <col min="18" max="16384" width="8.83203125" style="26"/>
  </cols>
  <sheetData>
    <row r="1" spans="1:17" ht="16" x14ac:dyDescent="0.15">
      <c r="A1" s="35" t="s">
        <v>9</v>
      </c>
      <c r="B1" s="35" t="s">
        <v>119</v>
      </c>
    </row>
    <row r="2" spans="1:17" ht="16" x14ac:dyDescent="0.15">
      <c r="A2" s="35" t="s">
        <v>10</v>
      </c>
      <c r="B2" s="42">
        <v>2566</v>
      </c>
    </row>
    <row r="4" spans="1:17" ht="16" customHeight="1" x14ac:dyDescent="0.15">
      <c r="A4" s="65" t="s">
        <v>209</v>
      </c>
      <c r="B4" s="179"/>
      <c r="C4" s="180"/>
      <c r="D4" s="180"/>
      <c r="E4" s="180"/>
      <c r="F4" s="180"/>
      <c r="G4" s="180"/>
      <c r="H4" s="181"/>
    </row>
    <row r="5" spans="1:17" ht="60" customHeight="1" x14ac:dyDescent="0.15">
      <c r="A5" s="66" t="s">
        <v>45</v>
      </c>
      <c r="B5" s="179" t="s">
        <v>46</v>
      </c>
      <c r="C5" s="180"/>
      <c r="D5" s="180"/>
      <c r="E5" s="180"/>
      <c r="F5" s="180"/>
      <c r="G5" s="180"/>
      <c r="H5" s="181"/>
      <c r="J5" s="29"/>
      <c r="K5" s="27" t="s">
        <v>76</v>
      </c>
      <c r="L5" s="27" t="s">
        <v>77</v>
      </c>
      <c r="M5" s="27" t="s">
        <v>78</v>
      </c>
      <c r="N5" s="27" t="s">
        <v>79</v>
      </c>
      <c r="O5" s="27" t="s">
        <v>59</v>
      </c>
      <c r="P5" s="27" t="s">
        <v>80</v>
      </c>
      <c r="Q5" s="27" t="s">
        <v>81</v>
      </c>
    </row>
    <row r="6" spans="1:17" ht="30" customHeight="1" x14ac:dyDescent="0.15">
      <c r="A6" s="167" t="s">
        <v>242</v>
      </c>
      <c r="B6" s="164" t="s">
        <v>243</v>
      </c>
      <c r="C6" s="176"/>
      <c r="D6" s="176"/>
      <c r="E6" s="176"/>
      <c r="F6" s="176"/>
      <c r="G6" s="176"/>
      <c r="H6" s="177"/>
      <c r="J6" s="184" t="s">
        <v>243</v>
      </c>
      <c r="K6" s="185"/>
      <c r="L6" s="185"/>
      <c r="M6" s="185"/>
      <c r="N6" s="185"/>
      <c r="O6" s="185"/>
      <c r="P6" s="185"/>
      <c r="Q6" s="186"/>
    </row>
    <row r="7" spans="1:17" ht="16" customHeight="1" x14ac:dyDescent="0.15">
      <c r="A7" s="169"/>
      <c r="B7" s="67" t="s">
        <v>210</v>
      </c>
      <c r="C7" s="193" t="s">
        <v>244</v>
      </c>
      <c r="D7" s="194"/>
      <c r="E7" s="194"/>
      <c r="F7" s="194"/>
      <c r="G7" s="194"/>
      <c r="H7" s="195"/>
      <c r="J7" s="29" t="s">
        <v>50</v>
      </c>
      <c r="K7" s="68">
        <f>'8.ค่าน้ำหนักรายโครงการ '!C5</f>
        <v>23.333333333333332</v>
      </c>
      <c r="L7" s="68">
        <f>'8.ค่าน้ำหนักรายโครงการ '!D5</f>
        <v>15</v>
      </c>
      <c r="M7" s="68">
        <f>'8.ค่าน้ำหนักรายโครงการ '!E5</f>
        <v>14</v>
      </c>
      <c r="N7" s="68">
        <f>'8.ค่าน้ำหนักรายโครงการ '!F5</f>
        <v>16.666666666666668</v>
      </c>
      <c r="O7" s="68">
        <f>'8.ค่าน้ำหนักรายโครงการ '!G5</f>
        <v>14</v>
      </c>
      <c r="P7" s="68">
        <f>'8.ค่าน้ำหนักรายโครงการ '!H5</f>
        <v>5</v>
      </c>
      <c r="Q7" s="98">
        <f t="shared" ref="Q7:Q16" si="0">SUM(K7:P7)</f>
        <v>88</v>
      </c>
    </row>
    <row r="8" spans="1:17" ht="16" customHeight="1" x14ac:dyDescent="0.15">
      <c r="A8" s="169"/>
      <c r="B8" s="67" t="s">
        <v>211</v>
      </c>
      <c r="C8" s="193" t="s">
        <v>245</v>
      </c>
      <c r="D8" s="194"/>
      <c r="E8" s="194"/>
      <c r="F8" s="194"/>
      <c r="G8" s="194"/>
      <c r="H8" s="195"/>
      <c r="J8" s="29" t="s">
        <v>51</v>
      </c>
      <c r="K8" s="68">
        <f>'8.ค่าน้ำหนักรายโครงการ '!C6</f>
        <v>20</v>
      </c>
      <c r="L8" s="68">
        <f>'8.ค่าน้ำหนักรายโครงการ '!D6</f>
        <v>11.666666666666666</v>
      </c>
      <c r="M8" s="68">
        <f>'8.ค่าน้ำหนักรายโครงการ '!E6</f>
        <v>12.333333333333334</v>
      </c>
      <c r="N8" s="68">
        <f>'8.ค่าน้ำหนักรายโครงการ '!F6</f>
        <v>16.666666666666668</v>
      </c>
      <c r="O8" s="68">
        <f>'8.ค่าน้ำหนักรายโครงการ '!G6</f>
        <v>12.333333333333334</v>
      </c>
      <c r="P8" s="68">
        <f>'8.ค่าน้ำหนักรายโครงการ '!H6</f>
        <v>5</v>
      </c>
      <c r="Q8" s="98">
        <f t="shared" si="0"/>
        <v>78</v>
      </c>
    </row>
    <row r="9" spans="1:17" ht="16" customHeight="1" x14ac:dyDescent="0.15">
      <c r="A9" s="169"/>
      <c r="B9" s="67" t="s">
        <v>212</v>
      </c>
      <c r="C9" s="193" t="s">
        <v>246</v>
      </c>
      <c r="D9" s="194"/>
      <c r="E9" s="194"/>
      <c r="F9" s="194"/>
      <c r="G9" s="194"/>
      <c r="H9" s="195"/>
      <c r="J9" s="29" t="s">
        <v>52</v>
      </c>
      <c r="K9" s="68">
        <f>'8.ค่าน้ำหนักรายโครงการ '!C7</f>
        <v>23.333333333333332</v>
      </c>
      <c r="L9" s="68">
        <f>'8.ค่าน้ำหนักรายโครงการ '!D7</f>
        <v>13.333333333333334</v>
      </c>
      <c r="M9" s="68">
        <f>'8.ค่าน้ำหนักรายโครงการ '!E7</f>
        <v>13.333333333333334</v>
      </c>
      <c r="N9" s="68">
        <f>'8.ค่าน้ำหนักรายโครงการ '!F7</f>
        <v>16.666666666666668</v>
      </c>
      <c r="O9" s="68">
        <f>'8.ค่าน้ำหนักรายโครงการ '!G7</f>
        <v>14</v>
      </c>
      <c r="P9" s="68">
        <f>'8.ค่าน้ำหนักรายโครงการ '!H7</f>
        <v>6</v>
      </c>
      <c r="Q9" s="98">
        <f t="shared" si="0"/>
        <v>86.666666666666671</v>
      </c>
    </row>
    <row r="10" spans="1:17" ht="16" customHeight="1" x14ac:dyDescent="0.15">
      <c r="A10" s="169"/>
      <c r="B10" s="190" t="s">
        <v>251</v>
      </c>
      <c r="C10" s="194"/>
      <c r="D10" s="194"/>
      <c r="E10" s="194"/>
      <c r="F10" s="194"/>
      <c r="G10" s="194"/>
      <c r="H10" s="195"/>
      <c r="J10" s="164" t="s">
        <v>251</v>
      </c>
      <c r="K10" s="165"/>
      <c r="L10" s="165"/>
      <c r="M10" s="165"/>
      <c r="N10" s="165"/>
      <c r="O10" s="165"/>
      <c r="P10" s="166"/>
      <c r="Q10" s="99"/>
    </row>
    <row r="11" spans="1:17" ht="16" customHeight="1" x14ac:dyDescent="0.15">
      <c r="A11" s="169"/>
      <c r="B11" s="91" t="s">
        <v>214</v>
      </c>
      <c r="C11" s="182" t="s">
        <v>248</v>
      </c>
      <c r="D11" s="182"/>
      <c r="E11" s="182"/>
      <c r="F11" s="182"/>
      <c r="G11" s="182"/>
      <c r="H11" s="182"/>
      <c r="I11" s="93"/>
      <c r="J11" s="29" t="s">
        <v>54</v>
      </c>
      <c r="K11" s="68">
        <f>'8.ค่าน้ำหนักรายโครงการ '!C9</f>
        <v>23.333333333333332</v>
      </c>
      <c r="L11" s="68">
        <f>'8.ค่าน้ำหนักรายโครงการ '!D9</f>
        <v>13.333333333333334</v>
      </c>
      <c r="M11" s="68">
        <f>'8.ค่าน้ำหนักรายโครงการ '!E9</f>
        <v>12.333333333333334</v>
      </c>
      <c r="N11" s="68">
        <f>'8.ค่าน้ำหนักรายโครงการ '!F9</f>
        <v>15</v>
      </c>
      <c r="O11" s="68">
        <f>'8.ค่าน้ำหนักรายโครงการ '!G9</f>
        <v>10</v>
      </c>
      <c r="P11" s="68">
        <f>'8.ค่าน้ำหนักรายโครงการ '!H9</f>
        <v>5.333333333333333</v>
      </c>
      <c r="Q11" s="98">
        <f>SUM(K11:P11)</f>
        <v>79.333333333333329</v>
      </c>
    </row>
    <row r="12" spans="1:17" ht="16" customHeight="1" x14ac:dyDescent="0.15">
      <c r="A12" s="169"/>
      <c r="B12" s="91" t="s">
        <v>215</v>
      </c>
      <c r="C12" s="182" t="s">
        <v>249</v>
      </c>
      <c r="D12" s="182"/>
      <c r="E12" s="182"/>
      <c r="F12" s="182"/>
      <c r="G12" s="182"/>
      <c r="H12" s="182"/>
      <c r="I12" s="93"/>
      <c r="J12" s="29" t="s">
        <v>55</v>
      </c>
      <c r="K12" s="68">
        <f>'8.ค่าน้ำหนักรายโครงการ '!C10</f>
        <v>23.333333333333332</v>
      </c>
      <c r="L12" s="68">
        <f>'8.ค่าน้ำหนักรายโครงการ '!D10</f>
        <v>13.333333333333334</v>
      </c>
      <c r="M12" s="68">
        <f>'8.ค่าน้ำหนักรายโครงการ '!E10</f>
        <v>14</v>
      </c>
      <c r="N12" s="68">
        <f>'8.ค่าน้ำหนักรายโครงการ '!F10</f>
        <v>16.666666666666668</v>
      </c>
      <c r="O12" s="68">
        <f>'8.ค่าน้ำหนักรายโครงการ '!G10</f>
        <v>13.333333333333334</v>
      </c>
      <c r="P12" s="68">
        <f>'8.ค่าน้ำหนักรายโครงการ '!H10</f>
        <v>6</v>
      </c>
      <c r="Q12" s="98">
        <f>SUM(K12:P12)</f>
        <v>86.666666666666657</v>
      </c>
    </row>
    <row r="13" spans="1:17" ht="16" customHeight="1" x14ac:dyDescent="0.15">
      <c r="A13" s="169"/>
      <c r="B13" s="190" t="s">
        <v>252</v>
      </c>
      <c r="C13" s="194"/>
      <c r="D13" s="194"/>
      <c r="E13" s="194"/>
      <c r="F13" s="194"/>
      <c r="G13" s="194"/>
      <c r="H13" s="195"/>
      <c r="J13" s="184" t="s">
        <v>252</v>
      </c>
      <c r="K13" s="185"/>
      <c r="L13" s="185"/>
      <c r="M13" s="185"/>
      <c r="N13" s="185"/>
      <c r="O13" s="185"/>
      <c r="P13" s="185"/>
      <c r="Q13" s="186"/>
    </row>
    <row r="14" spans="1:17" ht="16" customHeight="1" x14ac:dyDescent="0.15">
      <c r="A14" s="168"/>
      <c r="B14" s="91" t="s">
        <v>216</v>
      </c>
      <c r="C14" s="182" t="s">
        <v>250</v>
      </c>
      <c r="D14" s="182"/>
      <c r="E14" s="182"/>
      <c r="F14" s="182"/>
      <c r="G14" s="182"/>
      <c r="H14" s="182"/>
      <c r="I14" s="93"/>
      <c r="J14" s="29" t="s">
        <v>56</v>
      </c>
      <c r="K14" s="68">
        <f>'8.ค่าน้ำหนักรายโครงการ '!C11</f>
        <v>21.666666666666668</v>
      </c>
      <c r="L14" s="68">
        <f>'8.ค่าน้ำหนักรายโครงการ '!D11</f>
        <v>12.333333333333334</v>
      </c>
      <c r="M14" s="68">
        <f>'8.ค่าน้ำหนักรายโครงการ '!E11</f>
        <v>15</v>
      </c>
      <c r="N14" s="68">
        <f>'8.ค่าน้ำหนักรายโครงการ '!F11</f>
        <v>18.333333333333332</v>
      </c>
      <c r="O14" s="68">
        <f>'8.ค่าน้ำหนักรายโครงการ '!G11</f>
        <v>10</v>
      </c>
      <c r="P14" s="68">
        <f>'8.ค่าน้ำหนักรายโครงการ '!H11</f>
        <v>9.3333333333333339</v>
      </c>
      <c r="Q14" s="98">
        <f>SUM(K14:P14)</f>
        <v>86.666666666666657</v>
      </c>
    </row>
    <row r="15" spans="1:17" ht="16" customHeight="1" x14ac:dyDescent="0.15">
      <c r="A15" s="170" t="s">
        <v>48</v>
      </c>
      <c r="B15" s="190" t="s">
        <v>251</v>
      </c>
      <c r="C15" s="194"/>
      <c r="D15" s="194"/>
      <c r="E15" s="194"/>
      <c r="F15" s="194"/>
      <c r="G15" s="194"/>
      <c r="H15" s="195"/>
      <c r="J15" s="184" t="s">
        <v>251</v>
      </c>
      <c r="K15" s="185"/>
      <c r="L15" s="185"/>
      <c r="M15" s="185"/>
      <c r="N15" s="185"/>
      <c r="O15" s="185"/>
      <c r="P15" s="185"/>
      <c r="Q15" s="186"/>
    </row>
    <row r="16" spans="1:17" ht="16" customHeight="1" x14ac:dyDescent="0.15">
      <c r="A16" s="171"/>
      <c r="B16" s="94" t="s">
        <v>213</v>
      </c>
      <c r="C16" s="196" t="s">
        <v>247</v>
      </c>
      <c r="D16" s="196"/>
      <c r="E16" s="196"/>
      <c r="F16" s="196"/>
      <c r="G16" s="196"/>
      <c r="H16" s="196"/>
      <c r="J16" s="95" t="s">
        <v>53</v>
      </c>
      <c r="K16" s="96">
        <f>'8.ค่าน้ำหนักรายโครงการ '!C8</f>
        <v>21.666666666666668</v>
      </c>
      <c r="L16" s="96">
        <f>'8.ค่าน้ำหนักรายโครงการ '!D8</f>
        <v>12.333333333333334</v>
      </c>
      <c r="M16" s="96">
        <f>'8.ค่าน้ำหนักรายโครงการ '!E8</f>
        <v>12.333333333333334</v>
      </c>
      <c r="N16" s="96">
        <f>'8.ค่าน้ำหนักรายโครงการ '!F8</f>
        <v>16.666666666666668</v>
      </c>
      <c r="O16" s="96">
        <f>'8.ค่าน้ำหนักรายโครงการ '!G8</f>
        <v>13.333333333333334</v>
      </c>
      <c r="P16" s="96">
        <f>'8.ค่าน้ำหนักรายโครงการ '!H8</f>
        <v>6.666666666666667</v>
      </c>
      <c r="Q16" s="100">
        <f t="shared" si="0"/>
        <v>83</v>
      </c>
    </row>
    <row r="17" spans="1:17" ht="16" customHeight="1" x14ac:dyDescent="0.15">
      <c r="A17" s="170" t="s">
        <v>49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1:17" ht="16" customHeight="1" x14ac:dyDescent="0.15">
      <c r="A18" s="172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17" x14ac:dyDescent="0.15">
      <c r="K19" s="70"/>
      <c r="L19" s="70"/>
      <c r="M19" s="70"/>
      <c r="N19" s="70"/>
      <c r="O19" s="70"/>
      <c r="P19" s="70"/>
      <c r="Q19" s="70"/>
    </row>
    <row r="20" spans="1:17" x14ac:dyDescent="0.15">
      <c r="K20" s="70"/>
      <c r="L20" s="70"/>
      <c r="M20" s="70"/>
      <c r="N20" s="70"/>
      <c r="O20" s="70"/>
      <c r="P20" s="70"/>
      <c r="Q20" s="70"/>
    </row>
    <row r="21" spans="1:17" ht="16" customHeight="1" x14ac:dyDescent="0.15"/>
    <row r="22" spans="1:17" x14ac:dyDescent="0.15">
      <c r="A22" s="65" t="s">
        <v>182</v>
      </c>
      <c r="B22" s="179"/>
      <c r="C22" s="180"/>
      <c r="D22" s="180"/>
      <c r="E22" s="180"/>
      <c r="F22" s="180"/>
      <c r="G22" s="180"/>
      <c r="H22" s="181"/>
    </row>
    <row r="23" spans="1:17" ht="60" customHeight="1" x14ac:dyDescent="0.15">
      <c r="A23" s="66" t="s">
        <v>45</v>
      </c>
      <c r="B23" s="179" t="s">
        <v>46</v>
      </c>
      <c r="C23" s="180"/>
      <c r="D23" s="180"/>
      <c r="E23" s="180"/>
      <c r="F23" s="180"/>
      <c r="G23" s="180"/>
      <c r="H23" s="181"/>
      <c r="J23" s="29"/>
      <c r="K23" s="27" t="s">
        <v>76</v>
      </c>
      <c r="L23" s="27" t="s">
        <v>77</v>
      </c>
      <c r="M23" s="27" t="s">
        <v>78</v>
      </c>
      <c r="N23" s="27" t="s">
        <v>79</v>
      </c>
      <c r="O23" s="27" t="s">
        <v>59</v>
      </c>
      <c r="P23" s="27" t="s">
        <v>80</v>
      </c>
      <c r="Q23" s="27" t="s">
        <v>81</v>
      </c>
    </row>
    <row r="24" spans="1:17" ht="32" customHeight="1" x14ac:dyDescent="0.15">
      <c r="A24" s="167" t="s">
        <v>242</v>
      </c>
      <c r="B24" s="164" t="s">
        <v>106</v>
      </c>
      <c r="C24" s="176"/>
      <c r="D24" s="176"/>
      <c r="E24" s="176"/>
      <c r="F24" s="176"/>
      <c r="G24" s="176"/>
      <c r="H24" s="177"/>
      <c r="J24" s="197" t="s">
        <v>106</v>
      </c>
      <c r="K24" s="198"/>
      <c r="L24" s="198"/>
      <c r="M24" s="198"/>
      <c r="N24" s="198"/>
      <c r="O24" s="198"/>
      <c r="P24" s="198"/>
      <c r="Q24" s="199"/>
    </row>
    <row r="25" spans="1:17" ht="28.75" customHeight="1" x14ac:dyDescent="0.15">
      <c r="A25" s="169"/>
      <c r="B25" s="67" t="s">
        <v>210</v>
      </c>
      <c r="C25" s="193" t="s">
        <v>253</v>
      </c>
      <c r="D25" s="194"/>
      <c r="E25" s="194"/>
      <c r="F25" s="194"/>
      <c r="G25" s="194"/>
      <c r="H25" s="195"/>
      <c r="J25" s="29" t="s">
        <v>50</v>
      </c>
      <c r="K25" s="68">
        <f>'8.ค่าน้ำหนักรายโครงการ '!C21</f>
        <v>23.75</v>
      </c>
      <c r="L25" s="68">
        <f>'8.ค่าน้ำหนักรายโครงการ '!D21</f>
        <v>15</v>
      </c>
      <c r="M25" s="68">
        <f>'8.ค่าน้ำหนักรายโครงการ '!E21</f>
        <v>15</v>
      </c>
      <c r="N25" s="68">
        <f>'8.ค่าน้ำหนักรายโครงการ '!F21</f>
        <v>19.5</v>
      </c>
      <c r="O25" s="68">
        <f>'8.ค่าน้ำหนักรายโครงการ '!G21</f>
        <v>11.75</v>
      </c>
      <c r="P25" s="68">
        <f>'8.ค่าน้ำหนักรายโครงการ '!H21</f>
        <v>9.5</v>
      </c>
      <c r="Q25" s="98">
        <f>SUM(K25:P25)</f>
        <v>94.5</v>
      </c>
    </row>
    <row r="26" spans="1:17" ht="16" customHeight="1" x14ac:dyDescent="0.15">
      <c r="A26" s="169"/>
      <c r="B26" s="164" t="s">
        <v>184</v>
      </c>
      <c r="C26" s="176"/>
      <c r="D26" s="176"/>
      <c r="E26" s="176"/>
      <c r="F26" s="176"/>
      <c r="G26" s="176"/>
      <c r="H26" s="177"/>
      <c r="J26" s="164" t="s">
        <v>184</v>
      </c>
      <c r="K26" s="176"/>
      <c r="L26" s="176"/>
      <c r="M26" s="176"/>
      <c r="N26" s="176"/>
      <c r="O26" s="176"/>
      <c r="P26" s="176"/>
      <c r="Q26" s="177"/>
    </row>
    <row r="27" spans="1:17" ht="16" customHeight="1" x14ac:dyDescent="0.15">
      <c r="A27" s="169"/>
      <c r="B27" s="67" t="s">
        <v>211</v>
      </c>
      <c r="C27" s="193" t="s">
        <v>326</v>
      </c>
      <c r="D27" s="194"/>
      <c r="E27" s="194"/>
      <c r="F27" s="194"/>
      <c r="G27" s="194"/>
      <c r="H27" s="195"/>
      <c r="J27" s="29" t="s">
        <v>51</v>
      </c>
      <c r="K27" s="68">
        <f>'8.ค่าน้ำหนักรายโครงการ '!C22</f>
        <v>20</v>
      </c>
      <c r="L27" s="68">
        <f>'8.ค่าน้ำหนักรายโครงการ '!D22</f>
        <v>11.25</v>
      </c>
      <c r="M27" s="68">
        <f>'8.ค่าน้ำหนักรายโครงการ '!E22</f>
        <v>12</v>
      </c>
      <c r="N27" s="68">
        <f>'8.ค่าน้ำหนักรายโครงการ '!F22</f>
        <v>15.75</v>
      </c>
      <c r="O27" s="68">
        <f>'8.ค่าน้ำหนักรายโครงการ '!G22</f>
        <v>10.75</v>
      </c>
      <c r="P27" s="68">
        <f>'8.ค่าน้ำหนักรายโครงการ '!H22</f>
        <v>6.5</v>
      </c>
      <c r="Q27" s="98">
        <f>SUM(K27:P27)</f>
        <v>76.25</v>
      </c>
    </row>
    <row r="28" spans="1:17" ht="16" customHeight="1" x14ac:dyDescent="0.15">
      <c r="A28" s="169"/>
      <c r="B28" s="164" t="s">
        <v>86</v>
      </c>
      <c r="C28" s="176"/>
      <c r="D28" s="176"/>
      <c r="E28" s="176"/>
      <c r="F28" s="176"/>
      <c r="G28" s="176"/>
      <c r="H28" s="177"/>
      <c r="J28" s="164" t="s">
        <v>86</v>
      </c>
      <c r="K28" s="176"/>
      <c r="L28" s="176"/>
      <c r="M28" s="176"/>
      <c r="N28" s="176"/>
      <c r="O28" s="176"/>
      <c r="P28" s="176"/>
      <c r="Q28" s="177"/>
    </row>
    <row r="29" spans="1:17" ht="16" customHeight="1" x14ac:dyDescent="0.15">
      <c r="A29" s="168"/>
      <c r="B29" s="67" t="s">
        <v>212</v>
      </c>
      <c r="C29" s="193" t="s">
        <v>255</v>
      </c>
      <c r="D29" s="194"/>
      <c r="E29" s="194"/>
      <c r="F29" s="194"/>
      <c r="G29" s="194"/>
      <c r="H29" s="195"/>
      <c r="J29" s="29" t="s">
        <v>52</v>
      </c>
      <c r="K29" s="68">
        <f>'8.ค่าน้ำหนักรายโครงการ '!C23</f>
        <v>20</v>
      </c>
      <c r="L29" s="68">
        <f>'8.ค่าน้ำหนักรายโครงการ '!D23</f>
        <v>11.25</v>
      </c>
      <c r="M29" s="68">
        <f>'8.ค่าน้ำหนักรายโครงการ '!E23</f>
        <v>12</v>
      </c>
      <c r="N29" s="68">
        <f>'8.ค่าน้ำหนักรายโครงการ '!F23</f>
        <v>15.75</v>
      </c>
      <c r="O29" s="68">
        <f>'8.ค่าน้ำหนักรายโครงการ '!G23</f>
        <v>10.75</v>
      </c>
      <c r="P29" s="68">
        <f>'8.ค่าน้ำหนักรายโครงการ '!H23</f>
        <v>6.5</v>
      </c>
      <c r="Q29" s="98">
        <f>SUM(K29:P29)</f>
        <v>76.25</v>
      </c>
    </row>
    <row r="30" spans="1:17" ht="16" customHeight="1" x14ac:dyDescent="0.15">
      <c r="A30" s="66" t="s">
        <v>48</v>
      </c>
      <c r="B30" s="67" t="s">
        <v>216</v>
      </c>
      <c r="C30" s="193"/>
      <c r="D30" s="194"/>
      <c r="E30" s="194"/>
      <c r="F30" s="194"/>
      <c r="G30" s="194"/>
      <c r="H30" s="195"/>
      <c r="J30" s="29"/>
      <c r="K30" s="68"/>
      <c r="L30" s="68"/>
      <c r="M30" s="68"/>
      <c r="N30" s="68"/>
      <c r="O30" s="68"/>
      <c r="P30" s="68"/>
      <c r="Q30" s="68"/>
    </row>
    <row r="31" spans="1:17" ht="16" customHeight="1" x14ac:dyDescent="0.15">
      <c r="A31" s="66" t="s">
        <v>49</v>
      </c>
      <c r="B31" s="67" t="s">
        <v>217</v>
      </c>
      <c r="C31" s="193"/>
      <c r="D31" s="194"/>
      <c r="E31" s="194"/>
      <c r="F31" s="194"/>
      <c r="G31" s="194"/>
      <c r="H31" s="195"/>
      <c r="J31" s="29"/>
      <c r="K31" s="68"/>
      <c r="L31" s="68"/>
      <c r="M31" s="68"/>
      <c r="N31" s="68"/>
      <c r="O31" s="68"/>
      <c r="P31" s="68"/>
      <c r="Q31" s="68"/>
    </row>
    <row r="32" spans="1:17" x14ac:dyDescent="0.15">
      <c r="A32" s="35"/>
      <c r="B32" s="71"/>
      <c r="C32" s="72"/>
      <c r="D32" s="72"/>
      <c r="E32" s="72"/>
      <c r="F32" s="72"/>
      <c r="G32" s="72"/>
      <c r="H32" s="72"/>
      <c r="K32" s="70"/>
      <c r="L32" s="70"/>
      <c r="M32" s="70"/>
      <c r="N32" s="70"/>
      <c r="O32" s="70"/>
      <c r="P32" s="70"/>
      <c r="Q32" s="70"/>
    </row>
    <row r="33" spans="1:17" x14ac:dyDescent="0.15">
      <c r="A33" s="35"/>
      <c r="B33" s="71"/>
      <c r="C33" s="72"/>
      <c r="D33" s="72"/>
      <c r="E33" s="72"/>
      <c r="F33" s="72"/>
      <c r="G33" s="72"/>
      <c r="H33" s="72"/>
      <c r="K33" s="70"/>
      <c r="L33" s="70"/>
      <c r="M33" s="70"/>
      <c r="N33" s="70"/>
      <c r="O33" s="70"/>
      <c r="P33" s="70"/>
      <c r="Q33" s="70"/>
    </row>
    <row r="35" spans="1:17" ht="16" customHeight="1" x14ac:dyDescent="0.15">
      <c r="A35" s="65" t="s">
        <v>190</v>
      </c>
      <c r="B35" s="179"/>
      <c r="C35" s="180"/>
      <c r="D35" s="180"/>
      <c r="E35" s="180"/>
      <c r="F35" s="180"/>
      <c r="G35" s="180"/>
      <c r="H35" s="181"/>
    </row>
    <row r="36" spans="1:17" ht="60" customHeight="1" x14ac:dyDescent="0.15">
      <c r="A36" s="66" t="s">
        <v>45</v>
      </c>
      <c r="B36" s="179" t="s">
        <v>46</v>
      </c>
      <c r="C36" s="180"/>
      <c r="D36" s="180"/>
      <c r="E36" s="180"/>
      <c r="F36" s="180"/>
      <c r="G36" s="180"/>
      <c r="H36" s="181"/>
      <c r="J36" s="29"/>
      <c r="K36" s="27" t="s">
        <v>76</v>
      </c>
      <c r="L36" s="27" t="s">
        <v>77</v>
      </c>
      <c r="M36" s="27" t="s">
        <v>78</v>
      </c>
      <c r="N36" s="27" t="s">
        <v>79</v>
      </c>
      <c r="O36" s="27" t="s">
        <v>59</v>
      </c>
      <c r="P36" s="27" t="s">
        <v>80</v>
      </c>
      <c r="Q36" s="27" t="s">
        <v>81</v>
      </c>
    </row>
    <row r="37" spans="1:17" ht="32" customHeight="1" x14ac:dyDescent="0.15">
      <c r="A37" s="167" t="s">
        <v>242</v>
      </c>
      <c r="B37" s="164" t="s">
        <v>193</v>
      </c>
      <c r="C37" s="176"/>
      <c r="D37" s="176"/>
      <c r="E37" s="176"/>
      <c r="F37" s="176"/>
      <c r="G37" s="176"/>
      <c r="H37" s="177"/>
      <c r="J37" s="174" t="str">
        <f>B37</f>
        <v>ระบบขนส่งหยุดชะงัก</v>
      </c>
      <c r="K37" s="175"/>
      <c r="L37" s="175"/>
      <c r="M37" s="175"/>
      <c r="N37" s="175"/>
      <c r="O37" s="175"/>
      <c r="P37" s="175"/>
      <c r="Q37" s="175"/>
    </row>
    <row r="38" spans="1:17" ht="16" x14ac:dyDescent="0.15">
      <c r="A38" s="168"/>
      <c r="B38" s="91" t="s">
        <v>210</v>
      </c>
      <c r="C38" s="182" t="s">
        <v>327</v>
      </c>
      <c r="D38" s="182"/>
      <c r="E38" s="182"/>
      <c r="F38" s="182"/>
      <c r="G38" s="182"/>
      <c r="H38" s="182"/>
      <c r="I38" s="93"/>
      <c r="J38" s="98" t="s">
        <v>50</v>
      </c>
      <c r="K38" s="98">
        <f>'8.ค่าน้ำหนักรายโครงการ '!C37</f>
        <v>20</v>
      </c>
      <c r="L38" s="98">
        <f>'8.ค่าน้ำหนักรายโครงการ '!D37</f>
        <v>11</v>
      </c>
      <c r="M38" s="98">
        <f>'8.ค่าน้ำหนักรายโครงการ '!E37</f>
        <v>12.333333333333334</v>
      </c>
      <c r="N38" s="98">
        <f>'8.ค่าน้ำหนักรายโครงการ '!F37</f>
        <v>16</v>
      </c>
      <c r="O38" s="98">
        <f>'8.ค่าน้ำหนักรายโครงการ '!G37</f>
        <v>9</v>
      </c>
      <c r="P38" s="98">
        <f>'8.ค่าน้ำหนักรายโครงการ '!H37</f>
        <v>9.3333333333333339</v>
      </c>
      <c r="Q38" s="98">
        <f>SUM(K38:P38)</f>
        <v>77.666666666666671</v>
      </c>
    </row>
    <row r="39" spans="1:17" ht="15" customHeight="1" x14ac:dyDescent="0.15">
      <c r="A39" s="167" t="s">
        <v>48</v>
      </c>
      <c r="B39" s="190" t="s">
        <v>191</v>
      </c>
      <c r="C39" s="191"/>
      <c r="D39" s="191"/>
      <c r="E39" s="191"/>
      <c r="F39" s="191"/>
      <c r="G39" s="191"/>
      <c r="H39" s="192"/>
      <c r="J39" s="187" t="s">
        <v>191</v>
      </c>
      <c r="K39" s="188"/>
      <c r="L39" s="188"/>
      <c r="M39" s="188"/>
      <c r="N39" s="188"/>
      <c r="O39" s="188"/>
      <c r="P39" s="188"/>
      <c r="Q39" s="189"/>
    </row>
    <row r="40" spans="1:17" ht="16" x14ac:dyDescent="0.15">
      <c r="A40" s="169"/>
      <c r="B40" s="91" t="s">
        <v>211</v>
      </c>
      <c r="C40" s="182" t="s">
        <v>328</v>
      </c>
      <c r="D40" s="182"/>
      <c r="E40" s="182"/>
      <c r="F40" s="182"/>
      <c r="G40" s="182"/>
      <c r="H40" s="182"/>
      <c r="I40" s="93"/>
      <c r="J40" s="98" t="s">
        <v>51</v>
      </c>
      <c r="K40" s="98">
        <f>'8.ค่าน้ำหนักรายโครงการ '!C38</f>
        <v>22.333333333333332</v>
      </c>
      <c r="L40" s="98">
        <f>'8.ค่าน้ำหนักรายโครงการ '!D38</f>
        <v>12.333333333333334</v>
      </c>
      <c r="M40" s="98">
        <f>'8.ค่าน้ำหนักรายโครงการ '!E38</f>
        <v>14</v>
      </c>
      <c r="N40" s="98">
        <f>'8.ค่าน้ำหนักรายโครงการ '!F38</f>
        <v>17.333333333333332</v>
      </c>
      <c r="O40" s="98">
        <f>'8.ค่าน้ำหนักรายโครงการ '!G38</f>
        <v>10.666666666666666</v>
      </c>
      <c r="P40" s="98">
        <f>'8.ค่าน้ำหนักรายโครงการ '!H38</f>
        <v>9</v>
      </c>
      <c r="Q40" s="98">
        <f>SUM(K40:P40)</f>
        <v>85.666666666666671</v>
      </c>
    </row>
    <row r="41" spans="1:17" x14ac:dyDescent="0.15">
      <c r="A41" s="169"/>
      <c r="B41" s="190" t="s">
        <v>192</v>
      </c>
      <c r="C41" s="191"/>
      <c r="D41" s="191"/>
      <c r="E41" s="191"/>
      <c r="F41" s="191"/>
      <c r="G41" s="191"/>
      <c r="H41" s="192"/>
      <c r="J41" s="187" t="s">
        <v>192</v>
      </c>
      <c r="K41" s="188"/>
      <c r="L41" s="188"/>
      <c r="M41" s="188"/>
      <c r="N41" s="188"/>
      <c r="O41" s="188"/>
      <c r="P41" s="188"/>
      <c r="Q41" s="189"/>
    </row>
    <row r="42" spans="1:17" ht="16" x14ac:dyDescent="0.15">
      <c r="A42" s="169"/>
      <c r="B42" s="91" t="s">
        <v>212</v>
      </c>
      <c r="C42" s="182" t="s">
        <v>329</v>
      </c>
      <c r="D42" s="182"/>
      <c r="E42" s="182"/>
      <c r="F42" s="182"/>
      <c r="G42" s="182"/>
      <c r="H42" s="182"/>
      <c r="J42" s="98" t="s">
        <v>52</v>
      </c>
      <c r="K42" s="98">
        <f>'8.ค่าน้ำหนักรายโครงการ '!C39</f>
        <v>22.333333333333332</v>
      </c>
      <c r="L42" s="98">
        <f>'8.ค่าน้ำหนักรายโครงการ '!D39</f>
        <v>10.666666666666666</v>
      </c>
      <c r="M42" s="98">
        <f>'8.ค่าน้ำหนักรายโครงการ '!E39</f>
        <v>14</v>
      </c>
      <c r="N42" s="98">
        <f>'8.ค่าน้ำหนักรายโครงการ '!F39</f>
        <v>16</v>
      </c>
      <c r="O42" s="98">
        <f>'8.ค่าน้ำหนักรายโครงการ '!G39</f>
        <v>12.333333333333334</v>
      </c>
      <c r="P42" s="98">
        <f>'8.ค่าน้ำหนักรายโครงการ '!H39</f>
        <v>9</v>
      </c>
      <c r="Q42" s="98">
        <f>SUM(K42:P42)</f>
        <v>84.333333333333329</v>
      </c>
    </row>
    <row r="43" spans="1:17" x14ac:dyDescent="0.15">
      <c r="A43" s="169"/>
      <c r="B43" s="190" t="s">
        <v>97</v>
      </c>
      <c r="C43" s="191"/>
      <c r="D43" s="191"/>
      <c r="E43" s="191"/>
      <c r="F43" s="191"/>
      <c r="G43" s="191"/>
      <c r="H43" s="192"/>
      <c r="J43" s="187" t="str">
        <f>B43</f>
        <v>รูปแบบการท่องเที่ยวเปลี่ยน</v>
      </c>
      <c r="K43" s="188"/>
      <c r="L43" s="188"/>
      <c r="M43" s="188"/>
      <c r="N43" s="188"/>
      <c r="O43" s="188"/>
      <c r="P43" s="188"/>
      <c r="Q43" s="189"/>
    </row>
    <row r="44" spans="1:17" ht="16" x14ac:dyDescent="0.15">
      <c r="A44" s="169"/>
      <c r="B44" s="91" t="s">
        <v>213</v>
      </c>
      <c r="C44" s="193" t="s">
        <v>330</v>
      </c>
      <c r="D44" s="194"/>
      <c r="E44" s="194"/>
      <c r="F44" s="194"/>
      <c r="G44" s="194"/>
      <c r="H44" s="195"/>
      <c r="I44" s="93"/>
      <c r="J44" s="98" t="s">
        <v>53</v>
      </c>
      <c r="K44" s="98">
        <f>'8.ค่าน้ำหนักรายโครงการ '!C40</f>
        <v>22</v>
      </c>
      <c r="L44" s="98">
        <f>'8.ค่าน้ำหนักรายโครงการ '!D40</f>
        <v>12</v>
      </c>
      <c r="M44" s="98">
        <f>'8.ค่าน้ำหนักรายโครงการ '!E40</f>
        <v>14</v>
      </c>
      <c r="N44" s="98">
        <f>'8.ค่าน้ำหนักรายโครงการ '!F40</f>
        <v>17.333333333333332</v>
      </c>
      <c r="O44" s="98">
        <f>'8.ค่าน้ำหนักรายโครงการ '!G40</f>
        <v>12.333333333333334</v>
      </c>
      <c r="P44" s="98">
        <f>'8.ค่าน้ำหนักรายโครงการ '!H40</f>
        <v>8.6666666666666661</v>
      </c>
      <c r="Q44" s="98">
        <f>SUM(K44:P44)</f>
        <v>86.333333333333329</v>
      </c>
    </row>
    <row r="45" spans="1:17" ht="16" customHeight="1" x14ac:dyDescent="0.15">
      <c r="A45" s="74" t="s">
        <v>49</v>
      </c>
      <c r="B45" s="29"/>
      <c r="C45" s="178"/>
      <c r="D45" s="178"/>
      <c r="E45" s="178"/>
      <c r="F45" s="178"/>
      <c r="G45" s="178"/>
      <c r="H45" s="178"/>
      <c r="J45" s="29"/>
      <c r="K45" s="29"/>
      <c r="L45" s="29"/>
      <c r="M45" s="29"/>
      <c r="N45" s="29"/>
      <c r="O45" s="29"/>
      <c r="P45" s="29"/>
      <c r="Q45" s="29"/>
    </row>
    <row r="46" spans="1:17" x14ac:dyDescent="0.15">
      <c r="B46" s="190"/>
      <c r="C46" s="191"/>
      <c r="D46" s="191"/>
      <c r="E46" s="191"/>
      <c r="F46" s="191"/>
      <c r="G46" s="191"/>
      <c r="H46" s="192"/>
    </row>
    <row r="47" spans="1:17" x14ac:dyDescent="0.15">
      <c r="B47" s="91"/>
      <c r="C47" s="182"/>
      <c r="D47" s="182"/>
      <c r="E47" s="182"/>
      <c r="F47" s="182"/>
      <c r="G47" s="182"/>
      <c r="H47" s="182"/>
    </row>
    <row r="48" spans="1:17" ht="16" customHeight="1" x14ac:dyDescent="0.15">
      <c r="A48" s="65" t="s">
        <v>194</v>
      </c>
      <c r="B48" s="179"/>
      <c r="C48" s="180"/>
      <c r="D48" s="180"/>
      <c r="E48" s="180"/>
      <c r="F48" s="180"/>
      <c r="G48" s="180"/>
      <c r="H48" s="181"/>
    </row>
    <row r="49" spans="1:17" ht="60" customHeight="1" x14ac:dyDescent="0.15">
      <c r="A49" s="74" t="s">
        <v>45</v>
      </c>
      <c r="B49" s="179" t="s">
        <v>46</v>
      </c>
      <c r="C49" s="180"/>
      <c r="D49" s="180"/>
      <c r="E49" s="180"/>
      <c r="F49" s="180"/>
      <c r="G49" s="180"/>
      <c r="H49" s="181"/>
      <c r="J49" s="29"/>
      <c r="K49" s="27" t="s">
        <v>76</v>
      </c>
      <c r="L49" s="27" t="s">
        <v>77</v>
      </c>
      <c r="M49" s="27" t="s">
        <v>78</v>
      </c>
      <c r="N49" s="27" t="s">
        <v>79</v>
      </c>
      <c r="O49" s="27" t="s">
        <v>59</v>
      </c>
      <c r="P49" s="27" t="s">
        <v>80</v>
      </c>
      <c r="Q49" s="27" t="s">
        <v>81</v>
      </c>
    </row>
    <row r="50" spans="1:17" ht="32" x14ac:dyDescent="0.15">
      <c r="A50" s="74" t="s">
        <v>242</v>
      </c>
      <c r="B50" s="29"/>
      <c r="C50" s="200"/>
      <c r="D50" s="201"/>
      <c r="E50" s="201"/>
      <c r="F50" s="201"/>
      <c r="G50" s="201"/>
      <c r="H50" s="202"/>
      <c r="J50" s="29"/>
      <c r="K50" s="29"/>
      <c r="L50" s="29"/>
      <c r="M50" s="29"/>
      <c r="N50" s="29"/>
      <c r="O50" s="29"/>
      <c r="P50" s="29"/>
      <c r="Q50" s="29"/>
    </row>
    <row r="51" spans="1:17" x14ac:dyDescent="0.15">
      <c r="A51" s="170" t="s">
        <v>48</v>
      </c>
      <c r="B51" s="164" t="s">
        <v>195</v>
      </c>
      <c r="C51" s="176"/>
      <c r="D51" s="176"/>
      <c r="E51" s="176"/>
      <c r="F51" s="176"/>
      <c r="G51" s="176"/>
      <c r="H51" s="177"/>
      <c r="J51" s="173" t="s">
        <v>195</v>
      </c>
      <c r="K51" s="173"/>
      <c r="L51" s="173"/>
      <c r="M51" s="173"/>
      <c r="N51" s="173"/>
      <c r="O51" s="173"/>
      <c r="P51" s="173"/>
      <c r="Q51" s="173"/>
    </row>
    <row r="52" spans="1:17" ht="36" customHeight="1" x14ac:dyDescent="0.15">
      <c r="A52" s="172"/>
      <c r="B52" s="67" t="s">
        <v>210</v>
      </c>
      <c r="C52" s="182" t="s">
        <v>260</v>
      </c>
      <c r="D52" s="182"/>
      <c r="E52" s="182"/>
      <c r="F52" s="182"/>
      <c r="G52" s="182"/>
      <c r="H52" s="182"/>
      <c r="J52" s="29" t="s">
        <v>50</v>
      </c>
      <c r="K52" s="68">
        <f>'8.ค่าน้ำหนักรายโครงการ '!C53</f>
        <v>22</v>
      </c>
      <c r="L52" s="68">
        <f>'8.ค่าน้ำหนักรายโครงการ '!D53</f>
        <v>13.5</v>
      </c>
      <c r="M52" s="68">
        <f>'8.ค่าน้ำหนักรายโครงการ '!E53</f>
        <v>11.5</v>
      </c>
      <c r="N52" s="68">
        <f>'8.ค่าน้ำหนักรายโครงการ '!F53</f>
        <v>16</v>
      </c>
      <c r="O52" s="68">
        <f>'8.ค่าน้ำหนักรายโครงการ '!G53</f>
        <v>12.166666666666666</v>
      </c>
      <c r="P52" s="68">
        <f>'8.ค่าน้ำหนักรายโครงการ '!H53</f>
        <v>6.166666666666667</v>
      </c>
      <c r="Q52" s="68">
        <f>SUM(K52:P52)</f>
        <v>81.333333333333343</v>
      </c>
    </row>
    <row r="53" spans="1:17" ht="16" x14ac:dyDescent="0.15">
      <c r="A53" s="74" t="s">
        <v>49</v>
      </c>
      <c r="B53" s="67"/>
      <c r="C53" s="182"/>
      <c r="D53" s="182"/>
      <c r="E53" s="182"/>
      <c r="F53" s="182"/>
      <c r="G53" s="182"/>
      <c r="H53" s="182"/>
      <c r="J53" s="29"/>
      <c r="K53" s="68"/>
      <c r="L53" s="68"/>
      <c r="M53" s="68"/>
      <c r="N53" s="68"/>
      <c r="O53" s="68"/>
      <c r="P53" s="68"/>
      <c r="Q53" s="68"/>
    </row>
    <row r="56" spans="1:17" ht="16" customHeight="1" x14ac:dyDescent="0.15">
      <c r="A56" s="65" t="s">
        <v>199</v>
      </c>
      <c r="B56" s="179"/>
      <c r="C56" s="180"/>
      <c r="D56" s="180"/>
      <c r="E56" s="180"/>
      <c r="F56" s="180"/>
      <c r="G56" s="180"/>
      <c r="H56" s="181"/>
    </row>
    <row r="57" spans="1:17" ht="60" customHeight="1" x14ac:dyDescent="0.15">
      <c r="A57" s="74" t="s">
        <v>45</v>
      </c>
      <c r="B57" s="179" t="s">
        <v>46</v>
      </c>
      <c r="C57" s="180"/>
      <c r="D57" s="180"/>
      <c r="E57" s="180"/>
      <c r="F57" s="180"/>
      <c r="G57" s="180"/>
      <c r="H57" s="181"/>
      <c r="J57" s="29"/>
      <c r="K57" s="27" t="s">
        <v>76</v>
      </c>
      <c r="L57" s="27" t="s">
        <v>77</v>
      </c>
      <c r="M57" s="27" t="s">
        <v>78</v>
      </c>
      <c r="N57" s="27" t="s">
        <v>79</v>
      </c>
      <c r="O57" s="27" t="s">
        <v>59</v>
      </c>
      <c r="P57" s="27" t="s">
        <v>80</v>
      </c>
      <c r="Q57" s="27" t="s">
        <v>81</v>
      </c>
    </row>
    <row r="58" spans="1:17" ht="30" customHeight="1" x14ac:dyDescent="0.15">
      <c r="A58" s="167" t="s">
        <v>242</v>
      </c>
      <c r="B58" s="164" t="s">
        <v>261</v>
      </c>
      <c r="C58" s="176"/>
      <c r="D58" s="176"/>
      <c r="E58" s="176"/>
      <c r="F58" s="176"/>
      <c r="G58" s="176"/>
      <c r="H58" s="177"/>
      <c r="J58" s="173" t="s">
        <v>261</v>
      </c>
      <c r="K58" s="173"/>
      <c r="L58" s="173"/>
      <c r="M58" s="173"/>
      <c r="N58" s="173"/>
      <c r="O58" s="173"/>
      <c r="P58" s="173"/>
      <c r="Q58" s="173"/>
    </row>
    <row r="59" spans="1:17" ht="16" customHeight="1" x14ac:dyDescent="0.15">
      <c r="A59" s="169"/>
      <c r="B59" s="67" t="s">
        <v>210</v>
      </c>
      <c r="C59" s="182" t="s">
        <v>262</v>
      </c>
      <c r="D59" s="182"/>
      <c r="E59" s="182"/>
      <c r="F59" s="182"/>
      <c r="G59" s="182"/>
      <c r="H59" s="182"/>
      <c r="J59" s="29" t="s">
        <v>50</v>
      </c>
      <c r="K59" s="68">
        <f>'8.ค่าน้ำหนักรายโครงการ '!C69</f>
        <v>23.571428571428573</v>
      </c>
      <c r="L59" s="68">
        <f>'8.ค่าน้ำหนักรายโครงการ '!D69</f>
        <v>14</v>
      </c>
      <c r="M59" s="68">
        <f>'8.ค่าน้ำหนักรายโครงการ '!E69</f>
        <v>14.142857142857142</v>
      </c>
      <c r="N59" s="68">
        <f>'8.ค่าน้ำหนักรายโครงการ '!F69</f>
        <v>15.142857142857142</v>
      </c>
      <c r="O59" s="68">
        <f>'8.ค่าน้ำหนักรายโครงการ '!G69</f>
        <v>13.571428571428571</v>
      </c>
      <c r="P59" s="68">
        <f>'8.ค่าน้ำหนักรายโครงการ '!H69</f>
        <v>5.5714285714285712</v>
      </c>
      <c r="Q59" s="98">
        <f>SUM(K59:P59)</f>
        <v>85.999999999999986</v>
      </c>
    </row>
    <row r="60" spans="1:17" ht="16" customHeight="1" x14ac:dyDescent="0.15">
      <c r="A60" s="169"/>
      <c r="B60" s="67" t="s">
        <v>211</v>
      </c>
      <c r="C60" s="182" t="s">
        <v>263</v>
      </c>
      <c r="D60" s="182"/>
      <c r="E60" s="182"/>
      <c r="F60" s="182"/>
      <c r="G60" s="182"/>
      <c r="H60" s="182"/>
      <c r="J60" s="29" t="s">
        <v>51</v>
      </c>
      <c r="K60" s="68">
        <f>'8.ค่าน้ำหนักรายโครงการ '!C70</f>
        <v>21.857142857142858</v>
      </c>
      <c r="L60" s="68">
        <f>'8.ค่าน้ำหนักรายโครงการ '!D70</f>
        <v>13.285714285714286</v>
      </c>
      <c r="M60" s="68">
        <f>'8.ค่าน้ำหนักรายโครงการ '!E70</f>
        <v>13.571428571428571</v>
      </c>
      <c r="N60" s="68">
        <f>'8.ค่าน้ำหนักรายโครงการ '!F70</f>
        <v>14.142857142857142</v>
      </c>
      <c r="O60" s="68">
        <f>'8.ค่าน้ำหนักรายโครงการ '!G70</f>
        <v>13.857142857142858</v>
      </c>
      <c r="P60" s="68">
        <f>'8.ค่าน้ำหนักรายโครงการ '!H70</f>
        <v>4.5714285714285712</v>
      </c>
      <c r="Q60" s="98">
        <f>SUM(K60:P60)</f>
        <v>81.285714285714292</v>
      </c>
    </row>
    <row r="61" spans="1:17" ht="16" customHeight="1" x14ac:dyDescent="0.15">
      <c r="A61" s="169"/>
      <c r="B61" s="67" t="s">
        <v>212</v>
      </c>
      <c r="C61" s="182" t="s">
        <v>264</v>
      </c>
      <c r="D61" s="182"/>
      <c r="E61" s="182"/>
      <c r="F61" s="182"/>
      <c r="G61" s="182"/>
      <c r="H61" s="182"/>
      <c r="J61" s="29" t="s">
        <v>52</v>
      </c>
      <c r="K61" s="68">
        <f>'8.ค่าน้ำหนักรายโครงการ '!C71</f>
        <v>21.142857142857142</v>
      </c>
      <c r="L61" s="68">
        <f>'8.ค่าน้ำหนักรายโครงการ '!D71</f>
        <v>13.285714285714286</v>
      </c>
      <c r="M61" s="68">
        <f>'8.ค่าน้ำหนักรายโครงการ '!E71</f>
        <v>13.571428571428571</v>
      </c>
      <c r="N61" s="68">
        <f>'8.ค่าน้ำหนักรายโครงการ '!F71</f>
        <v>13.714285714285714</v>
      </c>
      <c r="O61" s="68">
        <f>'8.ค่าน้ำหนักรายโครงการ '!G71</f>
        <v>13.571428571428571</v>
      </c>
      <c r="P61" s="68">
        <f>'8.ค่าน้ำหนักรายโครงการ '!H71</f>
        <v>5.4285714285714288</v>
      </c>
      <c r="Q61" s="98">
        <f>SUM(K61:P61)</f>
        <v>80.714285714285722</v>
      </c>
    </row>
    <row r="62" spans="1:17" ht="16" customHeight="1" x14ac:dyDescent="0.15">
      <c r="A62" s="170" t="s">
        <v>48</v>
      </c>
      <c r="B62" s="164" t="s">
        <v>265</v>
      </c>
      <c r="C62" s="176"/>
      <c r="D62" s="176"/>
      <c r="E62" s="176"/>
      <c r="F62" s="176"/>
      <c r="G62" s="176"/>
      <c r="H62" s="177"/>
      <c r="J62" s="173" t="s">
        <v>265</v>
      </c>
      <c r="K62" s="173"/>
      <c r="L62" s="173"/>
      <c r="M62" s="173"/>
      <c r="N62" s="173"/>
      <c r="O62" s="173"/>
      <c r="P62" s="173"/>
      <c r="Q62" s="173"/>
    </row>
    <row r="63" spans="1:17" ht="16" customHeight="1" x14ac:dyDescent="0.15">
      <c r="A63" s="171"/>
      <c r="B63" s="67" t="s">
        <v>213</v>
      </c>
      <c r="C63" s="182" t="s">
        <v>266</v>
      </c>
      <c r="D63" s="182"/>
      <c r="E63" s="182"/>
      <c r="F63" s="182"/>
      <c r="G63" s="182"/>
      <c r="H63" s="182"/>
      <c r="I63" s="93"/>
      <c r="J63" s="29" t="s">
        <v>53</v>
      </c>
      <c r="K63" s="68">
        <f>'8.ค่าน้ำหนักรายโครงการ '!C72</f>
        <v>19.714285714285715</v>
      </c>
      <c r="L63" s="68">
        <f>'8.ค่าน้ำหนักรายโครงการ '!D72</f>
        <v>13.285714285714286</v>
      </c>
      <c r="M63" s="68">
        <f>'8.ค่าน้ำหนักรายโครงการ '!E72</f>
        <v>13.142857142857142</v>
      </c>
      <c r="N63" s="68">
        <f>'8.ค่าน้ำหนักรายโครงการ '!F72</f>
        <v>13</v>
      </c>
      <c r="O63" s="68">
        <f>'8.ค่าน้ำหนักรายโครงการ '!G72</f>
        <v>13</v>
      </c>
      <c r="P63" s="68">
        <f>'8.ค่าน้ำหนักรายโครงการ '!H72</f>
        <v>4.2857142857142856</v>
      </c>
      <c r="Q63" s="98">
        <f>SUM(K63:P63)</f>
        <v>76.428571428571431</v>
      </c>
    </row>
    <row r="64" spans="1:17" ht="16" customHeight="1" x14ac:dyDescent="0.15">
      <c r="A64" s="172"/>
      <c r="B64" s="67" t="s">
        <v>214</v>
      </c>
      <c r="C64" s="193" t="s">
        <v>267</v>
      </c>
      <c r="D64" s="194"/>
      <c r="E64" s="194"/>
      <c r="F64" s="194"/>
      <c r="G64" s="194"/>
      <c r="H64" s="195"/>
      <c r="I64" s="93"/>
      <c r="J64" s="29" t="s">
        <v>54</v>
      </c>
      <c r="K64" s="68">
        <f>'8.ค่าน้ำหนักรายโครงการ '!C73</f>
        <v>19.714285714285715</v>
      </c>
      <c r="L64" s="68">
        <f>'8.ค่าน้ำหนักรายโครงการ '!D73</f>
        <v>12</v>
      </c>
      <c r="M64" s="68">
        <f>'8.ค่าน้ำหนักรายโครงการ '!E73</f>
        <v>11.714285714285714</v>
      </c>
      <c r="N64" s="68">
        <f>'8.ค่าน้ำหนักรายโครงการ '!F73</f>
        <v>13.142857142857142</v>
      </c>
      <c r="O64" s="68">
        <f>'8.ค่าน้ำหนักรายโครงการ '!G73</f>
        <v>12.428571428571429</v>
      </c>
      <c r="P64" s="68">
        <f>'8.ค่าน้ำหนักรายโครงการ '!H73</f>
        <v>4</v>
      </c>
      <c r="Q64" s="98">
        <f>SUM(K64:P64)</f>
        <v>73</v>
      </c>
    </row>
    <row r="65" spans="1:17" ht="16" customHeight="1" x14ac:dyDescent="0.15">
      <c r="A65" s="74" t="s">
        <v>49</v>
      </c>
      <c r="B65" s="67"/>
      <c r="C65" s="182"/>
      <c r="D65" s="182"/>
      <c r="E65" s="182"/>
      <c r="F65" s="182"/>
      <c r="G65" s="182"/>
      <c r="H65" s="182"/>
      <c r="J65" s="29"/>
      <c r="K65" s="29"/>
      <c r="L65" s="29"/>
      <c r="M65" s="29"/>
      <c r="N65" s="29"/>
      <c r="O65" s="29"/>
      <c r="P65" s="29"/>
      <c r="Q65" s="29"/>
    </row>
    <row r="68" spans="1:17" ht="16" customHeight="1" x14ac:dyDescent="0.15">
      <c r="A68" s="97" t="s">
        <v>218</v>
      </c>
      <c r="B68" s="179"/>
      <c r="C68" s="180"/>
      <c r="D68" s="180"/>
      <c r="E68" s="180"/>
      <c r="F68" s="180"/>
      <c r="G68" s="180"/>
      <c r="H68" s="181"/>
    </row>
    <row r="69" spans="1:17" ht="60" customHeight="1" x14ac:dyDescent="0.15">
      <c r="A69" s="74" t="s">
        <v>45</v>
      </c>
      <c r="B69" s="179" t="s">
        <v>46</v>
      </c>
      <c r="C69" s="180"/>
      <c r="D69" s="180"/>
      <c r="E69" s="180"/>
      <c r="F69" s="180"/>
      <c r="G69" s="180"/>
      <c r="H69" s="181"/>
      <c r="J69" s="29"/>
      <c r="K69" s="27" t="s">
        <v>76</v>
      </c>
      <c r="L69" s="27" t="s">
        <v>77</v>
      </c>
      <c r="M69" s="27" t="s">
        <v>78</v>
      </c>
      <c r="N69" s="27" t="s">
        <v>79</v>
      </c>
      <c r="O69" s="27" t="s">
        <v>59</v>
      </c>
      <c r="P69" s="27" t="s">
        <v>80</v>
      </c>
      <c r="Q69" s="27" t="s">
        <v>81</v>
      </c>
    </row>
    <row r="70" spans="1:17" ht="20.5" customHeight="1" x14ac:dyDescent="0.15">
      <c r="A70" s="167" t="s">
        <v>242</v>
      </c>
      <c r="B70" s="164" t="s">
        <v>207</v>
      </c>
      <c r="C70" s="176"/>
      <c r="D70" s="176"/>
      <c r="E70" s="176"/>
      <c r="F70" s="176"/>
      <c r="G70" s="176"/>
      <c r="H70" s="177"/>
      <c r="J70" s="183" t="s">
        <v>207</v>
      </c>
      <c r="K70" s="183"/>
      <c r="L70" s="183"/>
      <c r="M70" s="183"/>
      <c r="N70" s="183"/>
      <c r="O70" s="183"/>
      <c r="P70" s="183"/>
      <c r="Q70" s="183"/>
    </row>
    <row r="71" spans="1:17" ht="16" customHeight="1" x14ac:dyDescent="0.15">
      <c r="A71" s="169"/>
      <c r="B71" s="67" t="s">
        <v>210</v>
      </c>
      <c r="C71" s="182" t="s">
        <v>331</v>
      </c>
      <c r="D71" s="182"/>
      <c r="E71" s="182"/>
      <c r="F71" s="182"/>
      <c r="G71" s="182"/>
      <c r="H71" s="182"/>
      <c r="J71" s="29" t="s">
        <v>50</v>
      </c>
      <c r="K71" s="68">
        <f>'8.ค่าน้ำหนักรายโครงการ '!C85</f>
        <v>22.142857142857142</v>
      </c>
      <c r="L71" s="68">
        <f>'8.ค่าน้ำหนักรายโครงการ '!D85</f>
        <v>12.428571428571429</v>
      </c>
      <c r="M71" s="68">
        <f>'8.ค่าน้ำหนักรายโครงการ '!E85</f>
        <v>13</v>
      </c>
      <c r="N71" s="68">
        <f>'8.ค่าน้ำหนักรายโครงการ '!F85</f>
        <v>17.571428571428573</v>
      </c>
      <c r="O71" s="68">
        <f>'8.ค่าน้ำหนักรายโครงการ '!G85</f>
        <v>11.857142857142858</v>
      </c>
      <c r="P71" s="68">
        <f>'8.ค่าน้ำหนักรายโครงการ '!H85</f>
        <v>7.7142857142857144</v>
      </c>
      <c r="Q71" s="98">
        <f>SUM(K71:P71)</f>
        <v>84.714285714285708</v>
      </c>
    </row>
    <row r="72" spans="1:17" ht="16" customHeight="1" x14ac:dyDescent="0.15">
      <c r="A72" s="169"/>
      <c r="B72" s="164" t="s">
        <v>206</v>
      </c>
      <c r="C72" s="176"/>
      <c r="D72" s="176"/>
      <c r="E72" s="176"/>
      <c r="F72" s="176"/>
      <c r="G72" s="176"/>
      <c r="H72" s="177"/>
      <c r="J72" s="184" t="s">
        <v>206</v>
      </c>
      <c r="K72" s="185"/>
      <c r="L72" s="185"/>
      <c r="M72" s="185"/>
      <c r="N72" s="185"/>
      <c r="O72" s="185"/>
      <c r="P72" s="185"/>
      <c r="Q72" s="186"/>
    </row>
    <row r="73" spans="1:17" ht="47.5" customHeight="1" x14ac:dyDescent="0.15">
      <c r="A73" s="168"/>
      <c r="B73" s="67" t="s">
        <v>211</v>
      </c>
      <c r="C73" s="182" t="s">
        <v>332</v>
      </c>
      <c r="D73" s="182"/>
      <c r="E73" s="182"/>
      <c r="F73" s="182"/>
      <c r="G73" s="182"/>
      <c r="H73" s="182"/>
      <c r="J73" s="29" t="s">
        <v>51</v>
      </c>
      <c r="K73" s="68">
        <f>'8.ค่าน้ำหนักรายโครงการ '!C86</f>
        <v>21.571428571428573</v>
      </c>
      <c r="L73" s="68">
        <f>'8.ค่าน้ำหนักรายโครงการ '!D86</f>
        <v>13.142857142857142</v>
      </c>
      <c r="M73" s="68">
        <f>'8.ค่าน้ำหนักรายโครงการ '!E86</f>
        <v>13.142857142857142</v>
      </c>
      <c r="N73" s="68">
        <f>'8.ค่าน้ำหนักรายโครงการ '!F86</f>
        <v>18.142857142857142</v>
      </c>
      <c r="O73" s="68">
        <f>'8.ค่าน้ำหนักรายโครงการ '!G86</f>
        <v>12.714285714285714</v>
      </c>
      <c r="P73" s="68">
        <f>'8.ค่าน้ำหนักรายโครงการ '!H86</f>
        <v>7.8571428571428568</v>
      </c>
      <c r="Q73" s="98">
        <f>SUM(K73:P73)</f>
        <v>86.571428571428569</v>
      </c>
    </row>
    <row r="74" spans="1:17" ht="16" customHeight="1" x14ac:dyDescent="0.15">
      <c r="A74" s="74" t="s">
        <v>48</v>
      </c>
      <c r="B74" s="67"/>
      <c r="C74" s="182"/>
      <c r="D74" s="182"/>
      <c r="E74" s="182"/>
      <c r="F74" s="182"/>
      <c r="G74" s="182"/>
      <c r="H74" s="182"/>
      <c r="J74" s="29"/>
      <c r="K74" s="68"/>
      <c r="L74" s="68"/>
      <c r="M74" s="68"/>
      <c r="N74" s="68"/>
      <c r="O74" s="68"/>
      <c r="P74" s="68"/>
      <c r="Q74" s="68"/>
    </row>
    <row r="75" spans="1:17" ht="16" customHeight="1" x14ac:dyDescent="0.15">
      <c r="A75" s="74" t="s">
        <v>49</v>
      </c>
      <c r="B75" s="67"/>
      <c r="C75" s="182"/>
      <c r="D75" s="182"/>
      <c r="E75" s="182"/>
      <c r="F75" s="182"/>
      <c r="G75" s="182"/>
      <c r="H75" s="182"/>
      <c r="J75" s="29"/>
      <c r="K75" s="68"/>
      <c r="L75" s="68"/>
      <c r="M75" s="68"/>
      <c r="N75" s="68"/>
      <c r="O75" s="68"/>
      <c r="P75" s="68"/>
      <c r="Q75" s="68"/>
    </row>
  </sheetData>
  <mergeCells count="86">
    <mergeCell ref="A70:A73"/>
    <mergeCell ref="A51:A52"/>
    <mergeCell ref="C50:H50"/>
    <mergeCell ref="A58:A61"/>
    <mergeCell ref="C38:H38"/>
    <mergeCell ref="B48:H48"/>
    <mergeCell ref="B49:H49"/>
    <mergeCell ref="C52:H52"/>
    <mergeCell ref="C53:H53"/>
    <mergeCell ref="B70:H70"/>
    <mergeCell ref="B72:H72"/>
    <mergeCell ref="C11:H11"/>
    <mergeCell ref="A17:A18"/>
    <mergeCell ref="A15:A16"/>
    <mergeCell ref="A24:A29"/>
    <mergeCell ref="B10:H10"/>
    <mergeCell ref="A6:A14"/>
    <mergeCell ref="B4:H4"/>
    <mergeCell ref="B5:H5"/>
    <mergeCell ref="C7:H7"/>
    <mergeCell ref="C8:H8"/>
    <mergeCell ref="C9:H9"/>
    <mergeCell ref="B35:H35"/>
    <mergeCell ref="B36:H36"/>
    <mergeCell ref="C44:H44"/>
    <mergeCell ref="C40:H40"/>
    <mergeCell ref="C42:H42"/>
    <mergeCell ref="C74:H74"/>
    <mergeCell ref="C75:H75"/>
    <mergeCell ref="B6:H6"/>
    <mergeCell ref="B15:H15"/>
    <mergeCell ref="B13:H13"/>
    <mergeCell ref="C30:H30"/>
    <mergeCell ref="C31:H31"/>
    <mergeCell ref="C25:H25"/>
    <mergeCell ref="C64:H64"/>
    <mergeCell ref="B46:H46"/>
    <mergeCell ref="C47:H47"/>
    <mergeCell ref="C65:H65"/>
    <mergeCell ref="B68:H68"/>
    <mergeCell ref="C73:H73"/>
    <mergeCell ref="C60:H60"/>
    <mergeCell ref="C61:H61"/>
    <mergeCell ref="J6:Q6"/>
    <mergeCell ref="J15:Q15"/>
    <mergeCell ref="J13:Q13"/>
    <mergeCell ref="C27:H27"/>
    <mergeCell ref="C29:H29"/>
    <mergeCell ref="C12:H12"/>
    <mergeCell ref="C14:H14"/>
    <mergeCell ref="B22:H22"/>
    <mergeCell ref="C16:H16"/>
    <mergeCell ref="J24:Q24"/>
    <mergeCell ref="J26:Q26"/>
    <mergeCell ref="J28:Q28"/>
    <mergeCell ref="B23:H23"/>
    <mergeCell ref="B24:H24"/>
    <mergeCell ref="B26:H26"/>
    <mergeCell ref="B28:H28"/>
    <mergeCell ref="J43:Q43"/>
    <mergeCell ref="J39:Q39"/>
    <mergeCell ref="J41:Q41"/>
    <mergeCell ref="B43:H43"/>
    <mergeCell ref="B39:H39"/>
    <mergeCell ref="B41:H41"/>
    <mergeCell ref="J70:Q70"/>
    <mergeCell ref="J72:Q72"/>
    <mergeCell ref="C63:H63"/>
    <mergeCell ref="B69:H69"/>
    <mergeCell ref="C71:H71"/>
    <mergeCell ref="J10:P10"/>
    <mergeCell ref="A37:A38"/>
    <mergeCell ref="A39:A44"/>
    <mergeCell ref="A62:A64"/>
    <mergeCell ref="J58:Q58"/>
    <mergeCell ref="J62:Q62"/>
    <mergeCell ref="J37:Q37"/>
    <mergeCell ref="B51:H51"/>
    <mergeCell ref="J51:Q51"/>
    <mergeCell ref="B58:H58"/>
    <mergeCell ref="B62:H62"/>
    <mergeCell ref="B37:H37"/>
    <mergeCell ref="C45:H45"/>
    <mergeCell ref="B56:H56"/>
    <mergeCell ref="B57:H57"/>
    <mergeCell ref="C59:H59"/>
  </mergeCells>
  <phoneticPr fontId="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AAD-8716-4897-8227-1D92855DD967}">
  <dimension ref="A1:L97"/>
  <sheetViews>
    <sheetView tabSelected="1" topLeftCell="A88" zoomScale="90" zoomScaleNormal="90" workbookViewId="0">
      <selection activeCell="C92" sqref="C92:H92"/>
    </sheetView>
  </sheetViews>
  <sheetFormatPr baseColWidth="10" defaultColWidth="8.83203125" defaultRowHeight="15" x14ac:dyDescent="0.15"/>
  <cols>
    <col min="1" max="1" width="38.6640625" style="26" bestFit="1" customWidth="1"/>
    <col min="2" max="2" width="12.6640625" style="26" customWidth="1"/>
    <col min="3" max="3" width="8.6640625" style="26" customWidth="1"/>
    <col min="4" max="6" width="8.83203125" style="26"/>
    <col min="7" max="7" width="8.6640625" style="26" customWidth="1"/>
    <col min="8" max="8" width="17.1640625" style="26" customWidth="1"/>
    <col min="9" max="9" width="41.33203125" style="79" customWidth="1"/>
    <col min="10" max="10" width="26.1640625" style="79" customWidth="1"/>
    <col min="11" max="11" width="23.33203125" style="79" customWidth="1"/>
    <col min="12" max="12" width="45.33203125" style="79" customWidth="1"/>
    <col min="13" max="16384" width="8.83203125" style="26"/>
  </cols>
  <sheetData>
    <row r="1" spans="1:12" ht="16" x14ac:dyDescent="0.15">
      <c r="A1" s="35" t="s">
        <v>9</v>
      </c>
      <c r="B1" s="35" t="s">
        <v>119</v>
      </c>
    </row>
    <row r="2" spans="1:12" ht="16" x14ac:dyDescent="0.15">
      <c r="A2" s="35" t="s">
        <v>10</v>
      </c>
      <c r="B2" s="42">
        <v>2566</v>
      </c>
    </row>
    <row r="4" spans="1:12" x14ac:dyDescent="0.15">
      <c r="A4" s="15" t="s">
        <v>11</v>
      </c>
      <c r="B4" s="209" t="s">
        <v>209</v>
      </c>
      <c r="C4" s="209"/>
      <c r="D4" s="209"/>
      <c r="E4" s="209"/>
      <c r="F4" s="209"/>
      <c r="G4" s="209"/>
    </row>
    <row r="5" spans="1:12" x14ac:dyDescent="0.15">
      <c r="A5" s="15" t="s">
        <v>47</v>
      </c>
      <c r="B5" s="208" t="s">
        <v>337</v>
      </c>
      <c r="C5" s="208"/>
      <c r="D5" s="208"/>
      <c r="E5" s="208"/>
      <c r="F5" s="208"/>
      <c r="G5" s="208"/>
      <c r="H5" s="208"/>
      <c r="I5" s="208"/>
    </row>
    <row r="6" spans="1:12" ht="16" x14ac:dyDescent="0.15">
      <c r="A6" s="75" t="s">
        <v>45</v>
      </c>
      <c r="B6" s="212" t="s">
        <v>46</v>
      </c>
      <c r="C6" s="213"/>
      <c r="D6" s="213"/>
      <c r="E6" s="213"/>
      <c r="F6" s="213"/>
      <c r="G6" s="213"/>
      <c r="H6" s="214"/>
      <c r="I6" s="82" t="s">
        <v>60</v>
      </c>
      <c r="J6" s="82" t="s">
        <v>61</v>
      </c>
      <c r="K6" s="82" t="s">
        <v>62</v>
      </c>
      <c r="L6" s="82" t="s">
        <v>63</v>
      </c>
    </row>
    <row r="7" spans="1:12" x14ac:dyDescent="0.15">
      <c r="A7" s="204" t="s">
        <v>242</v>
      </c>
      <c r="B7" s="164" t="s">
        <v>243</v>
      </c>
      <c r="C7" s="176"/>
      <c r="D7" s="176"/>
      <c r="E7" s="176"/>
      <c r="F7" s="176"/>
      <c r="G7" s="176"/>
      <c r="H7" s="176"/>
      <c r="I7" s="81"/>
      <c r="J7" s="81"/>
      <c r="K7" s="81"/>
      <c r="L7" s="81"/>
    </row>
    <row r="8" spans="1:12" ht="32" x14ac:dyDescent="0.15">
      <c r="A8" s="205"/>
      <c r="B8" s="67" t="s">
        <v>210</v>
      </c>
      <c r="C8" s="193" t="s">
        <v>244</v>
      </c>
      <c r="D8" s="194"/>
      <c r="E8" s="194"/>
      <c r="F8" s="194"/>
      <c r="G8" s="194"/>
      <c r="H8" s="194"/>
      <c r="I8" s="69" t="s">
        <v>271</v>
      </c>
      <c r="J8" s="69" t="s">
        <v>272</v>
      </c>
      <c r="K8" s="85" t="s">
        <v>273</v>
      </c>
      <c r="L8" s="69" t="s">
        <v>274</v>
      </c>
    </row>
    <row r="9" spans="1:12" ht="32" x14ac:dyDescent="0.15">
      <c r="A9" s="205"/>
      <c r="B9" s="67" t="s">
        <v>211</v>
      </c>
      <c r="C9" s="193" t="s">
        <v>245</v>
      </c>
      <c r="D9" s="194"/>
      <c r="E9" s="194"/>
      <c r="F9" s="194"/>
      <c r="G9" s="194"/>
      <c r="H9" s="194"/>
      <c r="I9" s="69" t="s">
        <v>278</v>
      </c>
      <c r="J9" s="69" t="s">
        <v>272</v>
      </c>
      <c r="K9" s="85" t="s">
        <v>273</v>
      </c>
      <c r="L9" s="69" t="s">
        <v>274</v>
      </c>
    </row>
    <row r="10" spans="1:12" ht="16" x14ac:dyDescent="0.15">
      <c r="A10" s="215"/>
      <c r="B10" s="67" t="s">
        <v>212</v>
      </c>
      <c r="C10" s="193" t="s">
        <v>246</v>
      </c>
      <c r="D10" s="194"/>
      <c r="E10" s="194"/>
      <c r="F10" s="194"/>
      <c r="G10" s="194"/>
      <c r="H10" s="194"/>
      <c r="I10" s="69" t="s">
        <v>277</v>
      </c>
      <c r="J10" s="69" t="s">
        <v>275</v>
      </c>
      <c r="K10" s="69" t="s">
        <v>276</v>
      </c>
      <c r="L10" s="69" t="s">
        <v>279</v>
      </c>
    </row>
    <row r="11" spans="1:12" x14ac:dyDescent="0.15">
      <c r="A11" s="92"/>
      <c r="B11" s="164" t="s">
        <v>251</v>
      </c>
      <c r="C11" s="165"/>
      <c r="D11" s="165"/>
      <c r="E11" s="165"/>
      <c r="F11" s="165"/>
      <c r="G11" s="165"/>
      <c r="H11" s="165"/>
      <c r="I11" s="69"/>
      <c r="J11" s="69"/>
      <c r="K11" s="69"/>
      <c r="L11" s="69"/>
    </row>
    <row r="12" spans="1:12" ht="32" x14ac:dyDescent="0.15">
      <c r="A12" s="92"/>
      <c r="B12" s="67" t="s">
        <v>214</v>
      </c>
      <c r="C12" s="182" t="s">
        <v>248</v>
      </c>
      <c r="D12" s="182"/>
      <c r="E12" s="182"/>
      <c r="F12" s="182"/>
      <c r="G12" s="182"/>
      <c r="H12" s="193"/>
      <c r="I12" s="69" t="s">
        <v>286</v>
      </c>
      <c r="J12" s="69" t="s">
        <v>283</v>
      </c>
      <c r="K12" s="69" t="s">
        <v>281</v>
      </c>
      <c r="L12" s="69" t="s">
        <v>280</v>
      </c>
    </row>
    <row r="13" spans="1:12" ht="32" x14ac:dyDescent="0.15">
      <c r="A13" s="92"/>
      <c r="B13" s="67" t="s">
        <v>215</v>
      </c>
      <c r="C13" s="182" t="s">
        <v>249</v>
      </c>
      <c r="D13" s="182"/>
      <c r="E13" s="182"/>
      <c r="F13" s="182"/>
      <c r="G13" s="182"/>
      <c r="H13" s="193"/>
      <c r="I13" s="69" t="s">
        <v>287</v>
      </c>
      <c r="J13" s="69" t="s">
        <v>284</v>
      </c>
      <c r="K13" s="69" t="s">
        <v>281</v>
      </c>
      <c r="L13" s="69" t="s">
        <v>280</v>
      </c>
    </row>
    <row r="14" spans="1:12" x14ac:dyDescent="0.15">
      <c r="A14" s="92"/>
      <c r="B14" s="164" t="s">
        <v>252</v>
      </c>
      <c r="C14" s="165"/>
      <c r="D14" s="165"/>
      <c r="E14" s="165"/>
      <c r="F14" s="165"/>
      <c r="G14" s="165"/>
      <c r="H14" s="165"/>
      <c r="I14" s="88"/>
      <c r="J14" s="88"/>
      <c r="K14" s="88"/>
      <c r="L14" s="88"/>
    </row>
    <row r="15" spans="1:12" ht="32" x14ac:dyDescent="0.15">
      <c r="A15" s="92"/>
      <c r="B15" s="67" t="s">
        <v>216</v>
      </c>
      <c r="C15" s="182" t="s">
        <v>250</v>
      </c>
      <c r="D15" s="182"/>
      <c r="E15" s="182"/>
      <c r="F15" s="182"/>
      <c r="G15" s="182"/>
      <c r="H15" s="193"/>
      <c r="I15" s="69" t="s">
        <v>288</v>
      </c>
      <c r="J15" s="69" t="s">
        <v>289</v>
      </c>
      <c r="K15" s="69" t="s">
        <v>290</v>
      </c>
      <c r="L15" s="69" t="s">
        <v>291</v>
      </c>
    </row>
    <row r="16" spans="1:12" ht="16" customHeight="1" x14ac:dyDescent="0.15">
      <c r="A16" s="206" t="s">
        <v>48</v>
      </c>
      <c r="B16" s="164" t="s">
        <v>251</v>
      </c>
      <c r="C16" s="165"/>
      <c r="D16" s="165"/>
      <c r="E16" s="165"/>
      <c r="F16" s="165"/>
      <c r="G16" s="165"/>
      <c r="H16" s="165"/>
      <c r="I16" s="86"/>
      <c r="J16" s="86"/>
      <c r="K16" s="86"/>
      <c r="L16" s="86"/>
    </row>
    <row r="17" spans="1:12" ht="32" x14ac:dyDescent="0.15">
      <c r="A17" s="211"/>
      <c r="B17" s="67" t="s">
        <v>213</v>
      </c>
      <c r="C17" s="182" t="s">
        <v>247</v>
      </c>
      <c r="D17" s="182"/>
      <c r="E17" s="182"/>
      <c r="F17" s="182"/>
      <c r="G17" s="182"/>
      <c r="H17" s="193"/>
      <c r="I17" s="69" t="s">
        <v>285</v>
      </c>
      <c r="J17" s="69" t="s">
        <v>282</v>
      </c>
      <c r="K17" s="69" t="s">
        <v>281</v>
      </c>
      <c r="L17" s="69" t="s">
        <v>280</v>
      </c>
    </row>
    <row r="18" spans="1:12" ht="16" customHeight="1" x14ac:dyDescent="0.15">
      <c r="A18" s="206" t="s">
        <v>49</v>
      </c>
      <c r="B18" s="29"/>
      <c r="C18" s="200"/>
      <c r="D18" s="201"/>
      <c r="E18" s="201"/>
      <c r="F18" s="201"/>
      <c r="G18" s="201"/>
      <c r="H18" s="202"/>
      <c r="I18" s="29"/>
      <c r="J18" s="29"/>
      <c r="K18" s="29"/>
      <c r="L18" s="29"/>
    </row>
    <row r="19" spans="1:12" x14ac:dyDescent="0.15">
      <c r="A19" s="207"/>
      <c r="B19" s="29"/>
      <c r="C19" s="200"/>
      <c r="D19" s="201"/>
      <c r="E19" s="201"/>
      <c r="F19" s="201"/>
      <c r="G19" s="201"/>
      <c r="H19" s="202"/>
      <c r="I19" s="29"/>
      <c r="J19" s="29"/>
      <c r="K19" s="29"/>
      <c r="L19" s="29"/>
    </row>
    <row r="20" spans="1:12" customFormat="1" ht="14" x14ac:dyDescent="0.15">
      <c r="I20" s="101" t="s">
        <v>333</v>
      </c>
    </row>
    <row r="21" spans="1:12" customFormat="1" ht="14" x14ac:dyDescent="0.15">
      <c r="A21" s="102" t="s">
        <v>334</v>
      </c>
      <c r="B21" s="203" t="str">
        <f>B5</f>
        <v xml:space="preserve">เพิ่มความมั่นคงด้านน้ำของจังหวัด </v>
      </c>
      <c r="C21" s="203"/>
      <c r="D21" s="203"/>
      <c r="E21" s="203"/>
      <c r="F21" s="203"/>
      <c r="G21" s="203"/>
      <c r="H21" s="103"/>
      <c r="I21" s="104" t="s">
        <v>335</v>
      </c>
    </row>
    <row r="22" spans="1:12" customFormat="1" x14ac:dyDescent="0.15">
      <c r="I22" s="105" t="s">
        <v>336</v>
      </c>
      <c r="J22" s="106"/>
      <c r="K22" s="106"/>
      <c r="L22" s="106"/>
    </row>
    <row r="23" spans="1:12" customFormat="1" ht="17.5" customHeight="1" x14ac:dyDescent="0.15">
      <c r="A23" s="15" t="s">
        <v>11</v>
      </c>
      <c r="B23" s="209" t="s">
        <v>182</v>
      </c>
      <c r="C23" s="209"/>
      <c r="D23" s="209"/>
      <c r="E23" s="209"/>
      <c r="F23" s="209"/>
      <c r="G23" s="209"/>
    </row>
    <row r="24" spans="1:12" ht="16" customHeight="1" x14ac:dyDescent="0.15">
      <c r="A24" s="15" t="s">
        <v>47</v>
      </c>
      <c r="B24" s="209" t="s">
        <v>338</v>
      </c>
      <c r="C24" s="209"/>
      <c r="D24" s="209"/>
      <c r="E24" s="209"/>
      <c r="F24" s="209"/>
      <c r="G24" s="209"/>
    </row>
    <row r="25" spans="1:12" ht="16" x14ac:dyDescent="0.15">
      <c r="A25" s="75" t="s">
        <v>45</v>
      </c>
      <c r="B25" s="212" t="s">
        <v>46</v>
      </c>
      <c r="C25" s="213"/>
      <c r="D25" s="213"/>
      <c r="E25" s="213"/>
      <c r="F25" s="213"/>
      <c r="G25" s="213"/>
      <c r="H25" s="214"/>
      <c r="I25" s="75" t="s">
        <v>60</v>
      </c>
      <c r="J25" s="75" t="s">
        <v>61</v>
      </c>
      <c r="K25" s="75" t="s">
        <v>62</v>
      </c>
      <c r="L25" s="75" t="s">
        <v>63</v>
      </c>
    </row>
    <row r="26" spans="1:12" x14ac:dyDescent="0.15">
      <c r="A26" s="204" t="s">
        <v>242</v>
      </c>
      <c r="B26" s="164" t="s">
        <v>106</v>
      </c>
      <c r="C26" s="176"/>
      <c r="D26" s="176"/>
      <c r="E26" s="176"/>
      <c r="F26" s="176"/>
      <c r="G26" s="176"/>
      <c r="H26" s="177"/>
      <c r="I26" s="78"/>
      <c r="J26" s="78"/>
      <c r="K26" s="78"/>
      <c r="L26" s="78"/>
    </row>
    <row r="27" spans="1:12" ht="28.75" customHeight="1" x14ac:dyDescent="0.15">
      <c r="A27" s="205"/>
      <c r="B27" s="67" t="s">
        <v>210</v>
      </c>
      <c r="C27" s="193" t="s">
        <v>253</v>
      </c>
      <c r="D27" s="194"/>
      <c r="E27" s="194"/>
      <c r="F27" s="194"/>
      <c r="G27" s="194"/>
      <c r="H27" s="195"/>
      <c r="I27" s="78" t="s">
        <v>295</v>
      </c>
      <c r="J27" s="78" t="s">
        <v>292</v>
      </c>
      <c r="K27" s="78" t="s">
        <v>293</v>
      </c>
      <c r="L27" s="78" t="s">
        <v>294</v>
      </c>
    </row>
    <row r="28" spans="1:12" ht="16" customHeight="1" x14ac:dyDescent="0.15">
      <c r="A28" s="205"/>
      <c r="B28" s="164" t="s">
        <v>184</v>
      </c>
      <c r="C28" s="176"/>
      <c r="D28" s="176"/>
      <c r="E28" s="176"/>
      <c r="F28" s="176"/>
      <c r="G28" s="176"/>
      <c r="H28" s="177"/>
      <c r="I28" s="78"/>
      <c r="J28" s="78"/>
      <c r="K28" s="78"/>
      <c r="L28" s="78"/>
    </row>
    <row r="29" spans="1:12" ht="48" x14ac:dyDescent="0.15">
      <c r="A29" s="205"/>
      <c r="B29" s="67" t="s">
        <v>211</v>
      </c>
      <c r="C29" s="193" t="s">
        <v>254</v>
      </c>
      <c r="D29" s="194"/>
      <c r="E29" s="194"/>
      <c r="F29" s="194"/>
      <c r="G29" s="194"/>
      <c r="H29" s="195"/>
      <c r="I29" s="78" t="s">
        <v>298</v>
      </c>
      <c r="J29" s="78" t="s">
        <v>296</v>
      </c>
      <c r="K29" s="78" t="s">
        <v>297</v>
      </c>
      <c r="L29" s="78" t="s">
        <v>294</v>
      </c>
    </row>
    <row r="30" spans="1:12" ht="16" customHeight="1" thickBot="1" x14ac:dyDescent="0.2">
      <c r="A30" s="205"/>
      <c r="B30" s="164" t="s">
        <v>86</v>
      </c>
      <c r="C30" s="176"/>
      <c r="D30" s="176"/>
      <c r="E30" s="176"/>
      <c r="F30" s="176"/>
      <c r="G30" s="176"/>
      <c r="H30" s="177"/>
      <c r="I30" s="78"/>
      <c r="J30" s="78"/>
      <c r="K30" s="78"/>
      <c r="L30" s="78"/>
    </row>
    <row r="31" spans="1:12" ht="33" thickBot="1" x14ac:dyDescent="0.2">
      <c r="A31" s="215"/>
      <c r="B31" s="67" t="s">
        <v>212</v>
      </c>
      <c r="C31" s="193" t="s">
        <v>255</v>
      </c>
      <c r="D31" s="194"/>
      <c r="E31" s="194"/>
      <c r="F31" s="194"/>
      <c r="G31" s="194"/>
      <c r="H31" s="195"/>
      <c r="I31" s="26" t="s">
        <v>299</v>
      </c>
      <c r="J31" s="87" t="s">
        <v>296</v>
      </c>
      <c r="K31" s="78" t="s">
        <v>300</v>
      </c>
      <c r="L31" s="78" t="s">
        <v>294</v>
      </c>
    </row>
    <row r="32" spans="1:12" ht="16" x14ac:dyDescent="0.15">
      <c r="A32" s="76" t="s">
        <v>48</v>
      </c>
      <c r="B32" s="67"/>
      <c r="C32" s="193"/>
      <c r="D32" s="194"/>
      <c r="E32" s="194"/>
      <c r="F32" s="194"/>
      <c r="G32" s="194"/>
      <c r="H32" s="210"/>
      <c r="I32" s="78"/>
      <c r="J32" s="78"/>
      <c r="K32" s="78"/>
      <c r="L32" s="78"/>
    </row>
    <row r="33" spans="1:12" ht="16" customHeight="1" x14ac:dyDescent="0.15">
      <c r="A33" s="76" t="s">
        <v>49</v>
      </c>
      <c r="B33" s="67"/>
      <c r="C33" s="193"/>
      <c r="D33" s="194"/>
      <c r="E33" s="194"/>
      <c r="F33" s="194"/>
      <c r="G33" s="194"/>
      <c r="H33" s="195"/>
      <c r="I33" s="81"/>
      <c r="J33" s="81"/>
      <c r="K33" s="81"/>
      <c r="L33" s="81"/>
    </row>
    <row r="34" spans="1:12" ht="16" customHeight="1" x14ac:dyDescent="0.15">
      <c r="A34" s="76"/>
      <c r="B34" s="67"/>
      <c r="C34" s="193"/>
      <c r="D34" s="194"/>
      <c r="E34" s="194"/>
      <c r="F34" s="194"/>
      <c r="G34" s="194"/>
      <c r="H34" s="195"/>
      <c r="I34" s="81"/>
      <c r="J34" s="81"/>
      <c r="K34" s="81"/>
      <c r="L34" s="81"/>
    </row>
    <row r="35" spans="1:12" customFormat="1" ht="14" x14ac:dyDescent="0.15">
      <c r="I35" s="101" t="s">
        <v>333</v>
      </c>
    </row>
    <row r="36" spans="1:12" customFormat="1" ht="14" x14ac:dyDescent="0.15">
      <c r="A36" s="102" t="s">
        <v>334</v>
      </c>
      <c r="B36" s="203" t="str">
        <f>B24</f>
        <v xml:space="preserve">รักษาผลิตภาพการผลิตและความมั่นคงทางอาหาร </v>
      </c>
      <c r="C36" s="203"/>
      <c r="D36" s="203"/>
      <c r="E36" s="203"/>
      <c r="F36" s="203"/>
      <c r="G36" s="203"/>
      <c r="H36" s="103"/>
      <c r="I36" s="104" t="s">
        <v>348</v>
      </c>
    </row>
    <row r="37" spans="1:12" customFormat="1" x14ac:dyDescent="0.15">
      <c r="I37" s="111" t="s">
        <v>349</v>
      </c>
    </row>
    <row r="38" spans="1:12" x14ac:dyDescent="0.15">
      <c r="A38" s="35"/>
      <c r="B38" s="71"/>
      <c r="C38" s="72"/>
      <c r="D38" s="72"/>
      <c r="E38" s="72"/>
      <c r="F38" s="72"/>
      <c r="G38" s="72"/>
      <c r="H38" s="72"/>
    </row>
    <row r="39" spans="1:12" x14ac:dyDescent="0.15">
      <c r="A39" s="35"/>
      <c r="B39" s="71"/>
      <c r="C39" s="72"/>
      <c r="D39" s="72"/>
      <c r="E39" s="72"/>
      <c r="F39" s="72"/>
      <c r="G39" s="72"/>
      <c r="H39" s="72"/>
    </row>
    <row r="40" spans="1:12" x14ac:dyDescent="0.15">
      <c r="A40" s="15" t="s">
        <v>11</v>
      </c>
      <c r="B40" s="209" t="s">
        <v>270</v>
      </c>
      <c r="C40" s="209"/>
      <c r="D40" s="209"/>
      <c r="E40" s="209"/>
      <c r="F40" s="209"/>
      <c r="G40" s="209"/>
    </row>
    <row r="41" spans="1:12" x14ac:dyDescent="0.15">
      <c r="A41" s="15" t="s">
        <v>47</v>
      </c>
      <c r="B41" s="218" t="s">
        <v>339</v>
      </c>
      <c r="C41" s="219"/>
      <c r="D41" s="219"/>
      <c r="E41" s="219"/>
      <c r="F41" s="219"/>
      <c r="G41" s="219"/>
    </row>
    <row r="42" spans="1:12" ht="16" x14ac:dyDescent="0.15">
      <c r="A42" s="75" t="s">
        <v>45</v>
      </c>
      <c r="B42" s="212" t="s">
        <v>46</v>
      </c>
      <c r="C42" s="213"/>
      <c r="D42" s="213"/>
      <c r="E42" s="213"/>
      <c r="F42" s="213"/>
      <c r="G42" s="213"/>
      <c r="H42" s="214"/>
      <c r="I42" s="80" t="s">
        <v>60</v>
      </c>
      <c r="J42" s="80" t="s">
        <v>61</v>
      </c>
      <c r="K42" s="80" t="s">
        <v>62</v>
      </c>
      <c r="L42" s="80" t="s">
        <v>63</v>
      </c>
    </row>
    <row r="43" spans="1:12" ht="15" customHeight="1" x14ac:dyDescent="0.15">
      <c r="A43" s="204" t="s">
        <v>242</v>
      </c>
      <c r="B43" s="164" t="s">
        <v>193</v>
      </c>
      <c r="C43" s="176"/>
      <c r="D43" s="176"/>
      <c r="E43" s="176"/>
      <c r="F43" s="176"/>
      <c r="G43" s="176"/>
      <c r="H43" s="177"/>
      <c r="I43" s="88"/>
      <c r="J43" s="88"/>
      <c r="K43" s="88"/>
      <c r="L43" s="88"/>
    </row>
    <row r="44" spans="1:12" ht="32" x14ac:dyDescent="0.15">
      <c r="A44" s="205"/>
      <c r="B44" s="67" t="s">
        <v>210</v>
      </c>
      <c r="C44" s="182" t="s">
        <v>256</v>
      </c>
      <c r="D44" s="182"/>
      <c r="E44" s="182"/>
      <c r="F44" s="182"/>
      <c r="G44" s="182"/>
      <c r="H44" s="193"/>
      <c r="I44" s="89" t="s">
        <v>301</v>
      </c>
      <c r="J44" s="89" t="s">
        <v>302</v>
      </c>
      <c r="K44" s="89" t="s">
        <v>303</v>
      </c>
      <c r="L44" s="89" t="s">
        <v>304</v>
      </c>
    </row>
    <row r="45" spans="1:12" ht="16" customHeight="1" x14ac:dyDescent="0.15">
      <c r="A45" s="216" t="s">
        <v>48</v>
      </c>
      <c r="B45" s="164" t="s">
        <v>191</v>
      </c>
      <c r="C45" s="176"/>
      <c r="D45" s="176"/>
      <c r="E45" s="176"/>
      <c r="F45" s="176"/>
      <c r="G45" s="176"/>
      <c r="H45" s="176"/>
      <c r="I45" s="29"/>
      <c r="J45" s="29"/>
      <c r="K45" s="29"/>
      <c r="L45" s="29"/>
    </row>
    <row r="46" spans="1:12" ht="32" x14ac:dyDescent="0.15">
      <c r="A46" s="216"/>
      <c r="B46" s="67" t="s">
        <v>211</v>
      </c>
      <c r="C46" s="182" t="s">
        <v>257</v>
      </c>
      <c r="D46" s="182"/>
      <c r="E46" s="182"/>
      <c r="F46" s="182"/>
      <c r="G46" s="182"/>
      <c r="H46" s="193"/>
      <c r="I46" s="89" t="s">
        <v>305</v>
      </c>
      <c r="J46" s="89" t="s">
        <v>306</v>
      </c>
      <c r="K46" s="89" t="s">
        <v>307</v>
      </c>
      <c r="L46" s="89" t="s">
        <v>308</v>
      </c>
    </row>
    <row r="47" spans="1:12" ht="13.75" customHeight="1" x14ac:dyDescent="0.15">
      <c r="A47" s="216"/>
      <c r="B47" s="164" t="s">
        <v>192</v>
      </c>
      <c r="C47" s="176"/>
      <c r="D47" s="176"/>
      <c r="E47" s="176"/>
      <c r="F47" s="176"/>
      <c r="G47" s="176"/>
      <c r="H47" s="176"/>
      <c r="I47" s="29"/>
      <c r="J47" s="29"/>
      <c r="K47" s="29"/>
      <c r="L47" s="29"/>
    </row>
    <row r="48" spans="1:12" ht="64" x14ac:dyDescent="0.15">
      <c r="A48" s="216"/>
      <c r="B48" s="67" t="s">
        <v>212</v>
      </c>
      <c r="C48" s="182" t="s">
        <v>258</v>
      </c>
      <c r="D48" s="182"/>
      <c r="E48" s="182"/>
      <c r="F48" s="182"/>
      <c r="G48" s="182"/>
      <c r="H48" s="193"/>
      <c r="I48" s="78" t="s">
        <v>309</v>
      </c>
      <c r="J48" s="78" t="s">
        <v>310</v>
      </c>
      <c r="K48" s="89" t="s">
        <v>311</v>
      </c>
      <c r="L48" s="78" t="s">
        <v>312</v>
      </c>
    </row>
    <row r="49" spans="1:12" ht="16" customHeight="1" x14ac:dyDescent="0.15">
      <c r="A49" s="216"/>
      <c r="B49" s="164" t="s">
        <v>97</v>
      </c>
      <c r="C49" s="176"/>
      <c r="D49" s="176"/>
      <c r="E49" s="176"/>
      <c r="F49" s="176"/>
      <c r="G49" s="176"/>
      <c r="H49" s="176"/>
      <c r="I49" s="29"/>
      <c r="J49" s="29"/>
      <c r="K49" s="29"/>
      <c r="L49" s="29"/>
    </row>
    <row r="50" spans="1:12" ht="64" x14ac:dyDescent="0.15">
      <c r="A50" s="216"/>
      <c r="B50" s="67" t="s">
        <v>213</v>
      </c>
      <c r="C50" s="182" t="s">
        <v>259</v>
      </c>
      <c r="D50" s="182"/>
      <c r="E50" s="182"/>
      <c r="F50" s="182"/>
      <c r="G50" s="182"/>
      <c r="H50" s="193"/>
      <c r="I50" s="78" t="s">
        <v>313</v>
      </c>
      <c r="J50" s="69" t="s">
        <v>314</v>
      </c>
      <c r="K50" s="78" t="s">
        <v>315</v>
      </c>
      <c r="L50" s="69" t="s">
        <v>316</v>
      </c>
    </row>
    <row r="51" spans="1:12" ht="16" customHeight="1" x14ac:dyDescent="0.15">
      <c r="A51" s="75" t="s">
        <v>49</v>
      </c>
      <c r="B51" s="29"/>
      <c r="C51" s="178"/>
      <c r="D51" s="178"/>
      <c r="E51" s="178"/>
      <c r="F51" s="178"/>
      <c r="G51" s="178"/>
      <c r="H51" s="217"/>
      <c r="I51" s="90"/>
      <c r="J51" s="90"/>
      <c r="K51" s="90"/>
      <c r="L51" s="90"/>
    </row>
    <row r="52" spans="1:12" ht="16" customHeight="1" x14ac:dyDescent="0.15">
      <c r="A52" s="76"/>
      <c r="B52" s="67"/>
      <c r="C52" s="182"/>
      <c r="D52" s="182"/>
      <c r="E52" s="182"/>
      <c r="F52" s="182"/>
      <c r="G52" s="182"/>
      <c r="H52" s="182"/>
      <c r="I52" s="83"/>
      <c r="J52" s="83"/>
      <c r="K52" s="83"/>
      <c r="L52" s="83"/>
    </row>
    <row r="53" spans="1:12" customFormat="1" ht="14" x14ac:dyDescent="0.15">
      <c r="I53" s="101" t="s">
        <v>333</v>
      </c>
    </row>
    <row r="54" spans="1:12" customFormat="1" ht="14" x14ac:dyDescent="0.15">
      <c r="A54" s="102" t="s">
        <v>334</v>
      </c>
      <c r="B54" s="203" t="str">
        <f>B41</f>
        <v>เพิ่มขีดความสามารถของภาคการท่องเที่ยวให้มีการเติบโตอย่างยั่งยืนและรองรับความเสี่ยงจากการเปลี่ยนแปลงสภาพภูมิอากาศ</v>
      </c>
      <c r="C54" s="203"/>
      <c r="D54" s="203"/>
      <c r="E54" s="203"/>
      <c r="F54" s="203"/>
      <c r="G54" s="203"/>
      <c r="H54" s="103"/>
      <c r="I54" s="110" t="s">
        <v>347</v>
      </c>
    </row>
    <row r="57" spans="1:12" x14ac:dyDescent="0.15">
      <c r="A57" s="15" t="s">
        <v>11</v>
      </c>
      <c r="B57" s="209" t="s">
        <v>24</v>
      </c>
      <c r="C57" s="209"/>
      <c r="D57" s="209"/>
      <c r="E57" s="209"/>
      <c r="F57" s="209"/>
      <c r="G57" s="209"/>
    </row>
    <row r="58" spans="1:12" x14ac:dyDescent="0.15">
      <c r="A58" s="15" t="s">
        <v>47</v>
      </c>
      <c r="B58" s="209" t="s">
        <v>340</v>
      </c>
      <c r="C58" s="209"/>
      <c r="D58" s="209"/>
      <c r="E58" s="209"/>
      <c r="F58" s="209"/>
      <c r="G58" s="209"/>
    </row>
    <row r="59" spans="1:12" ht="16" x14ac:dyDescent="0.15">
      <c r="A59" s="75" t="s">
        <v>45</v>
      </c>
      <c r="B59" s="212" t="s">
        <v>46</v>
      </c>
      <c r="C59" s="213"/>
      <c r="D59" s="213"/>
      <c r="E59" s="213"/>
      <c r="F59" s="213"/>
      <c r="G59" s="213"/>
      <c r="H59" s="214"/>
      <c r="I59" s="80" t="s">
        <v>60</v>
      </c>
      <c r="J59" s="80" t="s">
        <v>61</v>
      </c>
      <c r="K59" s="80" t="s">
        <v>62</v>
      </c>
      <c r="L59" s="80" t="s">
        <v>63</v>
      </c>
    </row>
    <row r="60" spans="1:12" ht="32" x14ac:dyDescent="0.15">
      <c r="A60" s="75" t="s">
        <v>242</v>
      </c>
      <c r="B60" s="29"/>
      <c r="C60" s="200"/>
      <c r="D60" s="201"/>
      <c r="E60" s="201"/>
      <c r="F60" s="201"/>
      <c r="G60" s="201"/>
      <c r="H60" s="202"/>
      <c r="I60" s="81"/>
      <c r="J60" s="81"/>
      <c r="K60" s="81"/>
      <c r="L60" s="81"/>
    </row>
    <row r="61" spans="1:12" x14ac:dyDescent="0.15">
      <c r="A61" s="206" t="s">
        <v>48</v>
      </c>
      <c r="B61" s="164" t="s">
        <v>195</v>
      </c>
      <c r="C61" s="176"/>
      <c r="D61" s="176"/>
      <c r="E61" s="176"/>
      <c r="F61" s="176"/>
      <c r="G61" s="176"/>
      <c r="H61" s="177"/>
      <c r="I61" s="88"/>
      <c r="J61" s="88"/>
      <c r="K61" s="88"/>
      <c r="L61" s="88"/>
    </row>
    <row r="62" spans="1:12" ht="36" customHeight="1" x14ac:dyDescent="0.15">
      <c r="A62" s="207"/>
      <c r="B62" s="67" t="s">
        <v>210</v>
      </c>
      <c r="C62" s="182" t="s">
        <v>260</v>
      </c>
      <c r="D62" s="182"/>
      <c r="E62" s="182"/>
      <c r="F62" s="182"/>
      <c r="G62" s="182"/>
      <c r="H62" s="193"/>
      <c r="I62" s="84" t="s">
        <v>301</v>
      </c>
      <c r="J62" s="84" t="s">
        <v>302</v>
      </c>
      <c r="K62" s="84" t="s">
        <v>303</v>
      </c>
      <c r="L62" s="84" t="s">
        <v>304</v>
      </c>
    </row>
    <row r="63" spans="1:12" ht="16" x14ac:dyDescent="0.15">
      <c r="A63" s="75" t="s">
        <v>49</v>
      </c>
      <c r="B63" s="67"/>
      <c r="C63" s="182"/>
      <c r="D63" s="182"/>
      <c r="E63" s="182"/>
      <c r="F63" s="182"/>
      <c r="G63" s="182"/>
      <c r="H63" s="182"/>
      <c r="I63" s="83"/>
      <c r="J63" s="83"/>
      <c r="K63" s="83"/>
      <c r="L63" s="83"/>
    </row>
    <row r="64" spans="1:12" ht="16" customHeight="1" x14ac:dyDescent="0.15">
      <c r="A64" s="75"/>
      <c r="B64" s="67"/>
      <c r="C64" s="182"/>
      <c r="D64" s="182"/>
      <c r="E64" s="182"/>
      <c r="F64" s="182"/>
      <c r="G64" s="182"/>
      <c r="H64" s="182"/>
      <c r="I64" s="81"/>
      <c r="J64" s="81"/>
      <c r="K64" s="81"/>
      <c r="L64" s="81"/>
    </row>
    <row r="65" spans="1:12" customFormat="1" ht="14" x14ac:dyDescent="0.15">
      <c r="I65" s="101" t="s">
        <v>333</v>
      </c>
    </row>
    <row r="66" spans="1:12" customFormat="1" ht="14" x14ac:dyDescent="0.15">
      <c r="A66" s="102" t="s">
        <v>334</v>
      </c>
      <c r="B66" s="203" t="str">
        <f>B58</f>
        <v>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v>
      </c>
      <c r="C66" s="203"/>
      <c r="D66" s="203"/>
      <c r="E66" s="203"/>
      <c r="F66" s="203"/>
      <c r="G66" s="203"/>
      <c r="H66" s="103"/>
      <c r="I66" s="104" t="s">
        <v>345</v>
      </c>
    </row>
    <row r="67" spans="1:12" customFormat="1" ht="45" x14ac:dyDescent="0.15">
      <c r="I67" s="111" t="s">
        <v>346</v>
      </c>
      <c r="J67" s="107"/>
      <c r="K67" s="107"/>
      <c r="L67" s="107"/>
    </row>
    <row r="70" spans="1:12" x14ac:dyDescent="0.15">
      <c r="A70" s="15" t="s">
        <v>11</v>
      </c>
      <c r="B70" s="209" t="s">
        <v>199</v>
      </c>
      <c r="C70" s="209"/>
      <c r="D70" s="209"/>
      <c r="E70" s="209"/>
      <c r="F70" s="209"/>
      <c r="G70" s="209"/>
    </row>
    <row r="71" spans="1:12" x14ac:dyDescent="0.15">
      <c r="A71" s="15" t="s">
        <v>47</v>
      </c>
      <c r="B71" s="209" t="s">
        <v>341</v>
      </c>
      <c r="C71" s="209"/>
      <c r="D71" s="209"/>
      <c r="E71" s="209"/>
      <c r="F71" s="209"/>
      <c r="G71" s="209"/>
    </row>
    <row r="72" spans="1:12" ht="16" x14ac:dyDescent="0.15">
      <c r="A72" s="75" t="s">
        <v>45</v>
      </c>
      <c r="B72" s="212" t="s">
        <v>46</v>
      </c>
      <c r="C72" s="213"/>
      <c r="D72" s="213"/>
      <c r="E72" s="213"/>
      <c r="F72" s="213"/>
      <c r="G72" s="213"/>
      <c r="H72" s="214"/>
      <c r="I72" s="80" t="s">
        <v>60</v>
      </c>
      <c r="J72" s="80" t="s">
        <v>61</v>
      </c>
      <c r="K72" s="80" t="s">
        <v>62</v>
      </c>
      <c r="L72" s="80" t="s">
        <v>63</v>
      </c>
    </row>
    <row r="73" spans="1:12" ht="30" customHeight="1" x14ac:dyDescent="0.15">
      <c r="A73" s="204" t="s">
        <v>242</v>
      </c>
      <c r="B73" s="164" t="s">
        <v>261</v>
      </c>
      <c r="C73" s="176"/>
      <c r="D73" s="176"/>
      <c r="E73" s="176"/>
      <c r="F73" s="176"/>
      <c r="G73" s="176"/>
      <c r="H73" s="177"/>
      <c r="I73" s="81"/>
      <c r="J73" s="81"/>
      <c r="K73" s="81"/>
      <c r="L73" s="81"/>
    </row>
    <row r="74" spans="1:12" ht="32" x14ac:dyDescent="0.15">
      <c r="A74" s="205"/>
      <c r="B74" s="67" t="s">
        <v>210</v>
      </c>
      <c r="C74" s="182" t="s">
        <v>262</v>
      </c>
      <c r="D74" s="182"/>
      <c r="E74" s="182"/>
      <c r="F74" s="182"/>
      <c r="G74" s="182"/>
      <c r="H74" s="182"/>
      <c r="I74" s="81" t="s">
        <v>371</v>
      </c>
      <c r="J74" s="81" t="s">
        <v>380</v>
      </c>
      <c r="K74" s="112" t="s">
        <v>373</v>
      </c>
      <c r="L74" s="112" t="s">
        <v>374</v>
      </c>
    </row>
    <row r="75" spans="1:12" ht="32" x14ac:dyDescent="0.15">
      <c r="A75" s="205"/>
      <c r="B75" s="67" t="s">
        <v>211</v>
      </c>
      <c r="C75" s="182" t="s">
        <v>263</v>
      </c>
      <c r="D75" s="182"/>
      <c r="E75" s="182"/>
      <c r="F75" s="182"/>
      <c r="G75" s="182"/>
      <c r="H75" s="182"/>
      <c r="I75" s="81" t="s">
        <v>381</v>
      </c>
      <c r="J75" s="81" t="s">
        <v>382</v>
      </c>
      <c r="K75" s="112" t="s">
        <v>373</v>
      </c>
      <c r="L75" s="112" t="s">
        <v>374</v>
      </c>
    </row>
    <row r="76" spans="1:12" ht="30" x14ac:dyDescent="0.15">
      <c r="A76" s="205"/>
      <c r="B76" s="67" t="s">
        <v>212</v>
      </c>
      <c r="C76" s="182" t="s">
        <v>264</v>
      </c>
      <c r="D76" s="182"/>
      <c r="E76" s="182"/>
      <c r="F76" s="182"/>
      <c r="G76" s="182"/>
      <c r="H76" s="182"/>
      <c r="I76" s="81" t="s">
        <v>372</v>
      </c>
      <c r="J76" s="112" t="s">
        <v>376</v>
      </c>
      <c r="K76" s="112" t="s">
        <v>373</v>
      </c>
      <c r="L76" s="112" t="s">
        <v>374</v>
      </c>
    </row>
    <row r="77" spans="1:12" ht="16" customHeight="1" x14ac:dyDescent="0.15">
      <c r="A77" s="216" t="s">
        <v>48</v>
      </c>
      <c r="B77" s="164" t="s">
        <v>265</v>
      </c>
      <c r="C77" s="176"/>
      <c r="D77" s="176"/>
      <c r="E77" s="176"/>
      <c r="F77" s="176"/>
      <c r="G77" s="176"/>
      <c r="H77" s="177"/>
      <c r="I77" s="81"/>
      <c r="J77" s="81"/>
      <c r="K77" s="81"/>
      <c r="L77" s="81"/>
    </row>
    <row r="78" spans="1:12" ht="33.5" customHeight="1" x14ac:dyDescent="0.15">
      <c r="A78" s="216"/>
      <c r="B78" s="67" t="s">
        <v>213</v>
      </c>
      <c r="C78" s="182" t="s">
        <v>266</v>
      </c>
      <c r="D78" s="182"/>
      <c r="E78" s="182"/>
      <c r="F78" s="182"/>
      <c r="G78" s="182"/>
      <c r="H78" s="182"/>
      <c r="I78" s="81" t="s">
        <v>379</v>
      </c>
      <c r="J78" s="112" t="s">
        <v>417</v>
      </c>
      <c r="K78" s="81" t="s">
        <v>378</v>
      </c>
      <c r="L78" s="81" t="s">
        <v>493</v>
      </c>
    </row>
    <row r="79" spans="1:12" ht="33.5" customHeight="1" x14ac:dyDescent="0.15">
      <c r="A79" s="216"/>
      <c r="B79" s="67" t="s">
        <v>214</v>
      </c>
      <c r="C79" s="193" t="s">
        <v>267</v>
      </c>
      <c r="D79" s="194"/>
      <c r="E79" s="194"/>
      <c r="F79" s="194"/>
      <c r="G79" s="194"/>
      <c r="H79" s="195"/>
      <c r="I79" s="81" t="s">
        <v>375</v>
      </c>
      <c r="J79" s="112" t="s">
        <v>377</v>
      </c>
      <c r="K79" s="112" t="s">
        <v>373</v>
      </c>
      <c r="L79" s="112" t="s">
        <v>374</v>
      </c>
    </row>
    <row r="80" spans="1:12" ht="16" customHeight="1" x14ac:dyDescent="0.15">
      <c r="A80" s="216"/>
      <c r="B80" s="67"/>
      <c r="C80" s="182"/>
      <c r="D80" s="182"/>
      <c r="E80" s="182"/>
      <c r="F80" s="182"/>
      <c r="G80" s="182"/>
      <c r="H80" s="182"/>
      <c r="I80" s="81"/>
      <c r="J80" s="81"/>
      <c r="K80" s="81"/>
      <c r="L80" s="81"/>
    </row>
    <row r="81" spans="1:12" ht="16" customHeight="1" x14ac:dyDescent="0.15">
      <c r="A81" s="75" t="s">
        <v>49</v>
      </c>
      <c r="B81" s="67"/>
      <c r="C81" s="182"/>
      <c r="D81" s="182"/>
      <c r="E81" s="182"/>
      <c r="F81" s="182"/>
      <c r="G81" s="182"/>
      <c r="H81" s="182"/>
      <c r="I81" s="81"/>
      <c r="J81" s="81"/>
      <c r="K81" s="81"/>
      <c r="L81" s="81"/>
    </row>
    <row r="83" spans="1:12" customFormat="1" ht="14" x14ac:dyDescent="0.15">
      <c r="I83" s="101" t="s">
        <v>333</v>
      </c>
    </row>
    <row r="84" spans="1:12" customFormat="1" ht="14" x14ac:dyDescent="0.15">
      <c r="A84" s="102" t="s">
        <v>334</v>
      </c>
      <c r="B84" s="203" t="str">
        <f>B71</f>
        <v>บริหารจัดการทรัพยากรธรรมชาติและความหลากหลายทางชีวภาพอย่างยั่งยืนเพื่อรองรับผลกระทบจากการเปลี่ยนแปลงสภาพภูมิอากาศ</v>
      </c>
      <c r="C84" s="203"/>
      <c r="D84" s="203"/>
      <c r="E84" s="203"/>
      <c r="F84" s="203"/>
      <c r="G84" s="203"/>
      <c r="H84" s="103"/>
      <c r="I84" s="110" t="s">
        <v>344</v>
      </c>
    </row>
    <row r="86" spans="1:12" x14ac:dyDescent="0.15">
      <c r="A86" s="15" t="s">
        <v>11</v>
      </c>
      <c r="B86" s="209" t="s">
        <v>218</v>
      </c>
      <c r="C86" s="209"/>
      <c r="D86" s="209"/>
      <c r="E86" s="209"/>
      <c r="F86" s="209"/>
      <c r="G86" s="209"/>
    </row>
    <row r="87" spans="1:12" x14ac:dyDescent="0.15">
      <c r="A87" s="15" t="s">
        <v>47</v>
      </c>
      <c r="B87" s="209" t="s">
        <v>342</v>
      </c>
      <c r="C87" s="209"/>
      <c r="D87" s="209"/>
      <c r="E87" s="209"/>
      <c r="F87" s="209"/>
      <c r="G87" s="209"/>
    </row>
    <row r="88" spans="1:12" ht="16" x14ac:dyDescent="0.15">
      <c r="A88" s="75" t="s">
        <v>45</v>
      </c>
      <c r="B88" s="212" t="s">
        <v>46</v>
      </c>
      <c r="C88" s="213"/>
      <c r="D88" s="213"/>
      <c r="E88" s="213"/>
      <c r="F88" s="213"/>
      <c r="G88" s="213"/>
      <c r="H88" s="214"/>
      <c r="I88" s="80" t="s">
        <v>60</v>
      </c>
      <c r="J88" s="80" t="s">
        <v>61</v>
      </c>
      <c r="K88" s="80" t="s">
        <v>62</v>
      </c>
      <c r="L88" s="80" t="s">
        <v>63</v>
      </c>
    </row>
    <row r="89" spans="1:12" ht="32" customHeight="1" x14ac:dyDescent="0.15">
      <c r="A89" s="204" t="s">
        <v>242</v>
      </c>
      <c r="B89" s="164" t="s">
        <v>207</v>
      </c>
      <c r="C89" s="176"/>
      <c r="D89" s="176"/>
      <c r="E89" s="176"/>
      <c r="F89" s="176"/>
      <c r="G89" s="176"/>
      <c r="H89" s="177"/>
      <c r="I89" s="81"/>
      <c r="J89" s="81"/>
      <c r="K89" s="81"/>
      <c r="L89" s="81"/>
    </row>
    <row r="90" spans="1:12" ht="96" x14ac:dyDescent="0.15">
      <c r="A90" s="205"/>
      <c r="B90" s="67" t="s">
        <v>210</v>
      </c>
      <c r="C90" s="182" t="s">
        <v>268</v>
      </c>
      <c r="D90" s="182"/>
      <c r="E90" s="182"/>
      <c r="F90" s="182"/>
      <c r="G90" s="182"/>
      <c r="H90" s="182"/>
      <c r="I90" s="77" t="s">
        <v>321</v>
      </c>
      <c r="J90" s="78" t="s">
        <v>322</v>
      </c>
      <c r="K90" s="78" t="s">
        <v>323</v>
      </c>
      <c r="L90" s="78" t="s">
        <v>324</v>
      </c>
    </row>
    <row r="91" spans="1:12" ht="16" customHeight="1" x14ac:dyDescent="0.15">
      <c r="A91" s="205"/>
      <c r="B91" s="164" t="s">
        <v>206</v>
      </c>
      <c r="C91" s="176"/>
      <c r="D91" s="176"/>
      <c r="E91" s="176"/>
      <c r="F91" s="176"/>
      <c r="G91" s="176"/>
      <c r="H91" s="177"/>
      <c r="I91" s="88"/>
      <c r="J91" s="88"/>
      <c r="K91" s="88"/>
      <c r="L91" s="88"/>
    </row>
    <row r="92" spans="1:12" ht="80" x14ac:dyDescent="0.15">
      <c r="A92" s="215"/>
      <c r="B92" s="67" t="s">
        <v>211</v>
      </c>
      <c r="C92" s="182" t="s">
        <v>269</v>
      </c>
      <c r="D92" s="182"/>
      <c r="E92" s="182"/>
      <c r="F92" s="182"/>
      <c r="G92" s="182"/>
      <c r="H92" s="193"/>
      <c r="I92" s="85" t="s">
        <v>319</v>
      </c>
      <c r="J92" s="78" t="s">
        <v>320</v>
      </c>
      <c r="K92" s="78" t="s">
        <v>317</v>
      </c>
      <c r="L92" s="78" t="s">
        <v>318</v>
      </c>
    </row>
    <row r="93" spans="1:12" ht="16" customHeight="1" x14ac:dyDescent="0.15">
      <c r="A93" s="75" t="s">
        <v>48</v>
      </c>
      <c r="B93" s="67"/>
      <c r="C93" s="182"/>
      <c r="D93" s="182"/>
      <c r="E93" s="182"/>
      <c r="F93" s="182"/>
      <c r="G93" s="182"/>
      <c r="H93" s="193"/>
      <c r="I93" s="81"/>
      <c r="J93" s="81"/>
      <c r="K93" s="78"/>
      <c r="L93" s="78"/>
    </row>
    <row r="94" spans="1:12" ht="16" customHeight="1" x14ac:dyDescent="0.15">
      <c r="A94" s="75" t="s">
        <v>49</v>
      </c>
      <c r="B94" s="67"/>
      <c r="C94" s="182"/>
      <c r="D94" s="182"/>
      <c r="E94" s="182"/>
      <c r="F94" s="182"/>
      <c r="G94" s="182"/>
      <c r="H94" s="193"/>
      <c r="I94" s="81"/>
      <c r="J94" s="81"/>
      <c r="K94" s="81"/>
      <c r="L94" s="81"/>
    </row>
    <row r="95" spans="1:12" ht="16" customHeight="1" x14ac:dyDescent="0.15">
      <c r="A95" s="76"/>
      <c r="B95" s="67"/>
      <c r="C95" s="182"/>
      <c r="D95" s="182"/>
      <c r="E95" s="182"/>
      <c r="F95" s="182"/>
      <c r="G95" s="182"/>
      <c r="H95" s="182"/>
      <c r="I95" s="83"/>
      <c r="J95" s="83"/>
      <c r="K95" s="83"/>
      <c r="L95" s="83"/>
    </row>
    <row r="96" spans="1:12" customFormat="1" ht="14" x14ac:dyDescent="0.15">
      <c r="I96" s="101" t="s">
        <v>333</v>
      </c>
    </row>
    <row r="97" spans="1:9" customFormat="1" ht="30" x14ac:dyDescent="0.15">
      <c r="A97" s="102" t="s">
        <v>334</v>
      </c>
      <c r="B97" s="203" t="str">
        <f>B87</f>
        <v>ประชาชน ชุมชน และเมืองมีความพร้อมและขีดความสามารถในการปรับตัวต่อความเสี่ยงและผลกระทบจากการเปลี่ยนแปลงสภาพภูมิอากาศที่เหมาะสมกับบริบทของพื้นที่</v>
      </c>
      <c r="C97" s="203"/>
      <c r="D97" s="203"/>
      <c r="E97" s="203"/>
      <c r="F97" s="203"/>
      <c r="G97" s="203"/>
      <c r="H97" s="103"/>
      <c r="I97" s="109" t="s">
        <v>343</v>
      </c>
    </row>
  </sheetData>
  <mergeCells count="87">
    <mergeCell ref="C93:H93"/>
    <mergeCell ref="C94:H94"/>
    <mergeCell ref="C95:H95"/>
    <mergeCell ref="B24:G24"/>
    <mergeCell ref="B40:G40"/>
    <mergeCell ref="B41:G41"/>
    <mergeCell ref="B57:G57"/>
    <mergeCell ref="B58:G58"/>
    <mergeCell ref="B70:G70"/>
    <mergeCell ref="B71:G71"/>
    <mergeCell ref="B86:G86"/>
    <mergeCell ref="B87:G87"/>
    <mergeCell ref="C90:H90"/>
    <mergeCell ref="B91:H91"/>
    <mergeCell ref="C92:H92"/>
    <mergeCell ref="C80:H80"/>
    <mergeCell ref="B88:H88"/>
    <mergeCell ref="A89:A92"/>
    <mergeCell ref="B89:H89"/>
    <mergeCell ref="B73:H73"/>
    <mergeCell ref="C78:H78"/>
    <mergeCell ref="C79:H79"/>
    <mergeCell ref="A73:A76"/>
    <mergeCell ref="A77:A80"/>
    <mergeCell ref="C75:H75"/>
    <mergeCell ref="C76:H76"/>
    <mergeCell ref="B77:H77"/>
    <mergeCell ref="B72:H72"/>
    <mergeCell ref="C81:H81"/>
    <mergeCell ref="A61:A62"/>
    <mergeCell ref="B61:H61"/>
    <mergeCell ref="C62:H62"/>
    <mergeCell ref="A45:A50"/>
    <mergeCell ref="C63:H63"/>
    <mergeCell ref="C51:H51"/>
    <mergeCell ref="C52:H52"/>
    <mergeCell ref="B59:H59"/>
    <mergeCell ref="C60:H60"/>
    <mergeCell ref="B25:H25"/>
    <mergeCell ref="A26:A31"/>
    <mergeCell ref="B26:H26"/>
    <mergeCell ref="C27:H27"/>
    <mergeCell ref="B28:H28"/>
    <mergeCell ref="C29:H29"/>
    <mergeCell ref="B30:H30"/>
    <mergeCell ref="C31:H31"/>
    <mergeCell ref="C12:H12"/>
    <mergeCell ref="C13:H13"/>
    <mergeCell ref="B4:G4"/>
    <mergeCell ref="B6:H6"/>
    <mergeCell ref="A7:A10"/>
    <mergeCell ref="B7:H7"/>
    <mergeCell ref="C8:H8"/>
    <mergeCell ref="C9:H9"/>
    <mergeCell ref="C10:H10"/>
    <mergeCell ref="A43:A44"/>
    <mergeCell ref="A18:A19"/>
    <mergeCell ref="B21:G21"/>
    <mergeCell ref="B5:I5"/>
    <mergeCell ref="B23:G23"/>
    <mergeCell ref="B11:H11"/>
    <mergeCell ref="C18:H18"/>
    <mergeCell ref="C19:H19"/>
    <mergeCell ref="B14:H14"/>
    <mergeCell ref="C15:H15"/>
    <mergeCell ref="C32:H32"/>
    <mergeCell ref="C33:H33"/>
    <mergeCell ref="C34:H34"/>
    <mergeCell ref="A16:A17"/>
    <mergeCell ref="B16:H16"/>
    <mergeCell ref="C17:H17"/>
    <mergeCell ref="B97:G97"/>
    <mergeCell ref="B84:G84"/>
    <mergeCell ref="B66:G66"/>
    <mergeCell ref="B54:G54"/>
    <mergeCell ref="B36:G36"/>
    <mergeCell ref="B42:H42"/>
    <mergeCell ref="B43:H43"/>
    <mergeCell ref="C44:H44"/>
    <mergeCell ref="B45:H45"/>
    <mergeCell ref="C46:H46"/>
    <mergeCell ref="B47:H47"/>
    <mergeCell ref="C48:H48"/>
    <mergeCell ref="B49:H49"/>
    <mergeCell ref="C50:H50"/>
    <mergeCell ref="C64:H64"/>
    <mergeCell ref="C74:H74"/>
  </mergeCells>
  <phoneticPr fontId="8" type="noConversion"/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6D2E-95EF-4E61-A692-8223EDB3DD5B}">
  <dimension ref="A1:T96"/>
  <sheetViews>
    <sheetView topLeftCell="A85" zoomScale="93" zoomScaleNormal="70" workbookViewId="0">
      <selection activeCell="F94" sqref="F94:F96"/>
    </sheetView>
  </sheetViews>
  <sheetFormatPr baseColWidth="10" defaultColWidth="8.83203125" defaultRowHeight="14" x14ac:dyDescent="0.15"/>
  <cols>
    <col min="1" max="1" width="31" customWidth="1"/>
    <col min="2" max="2" width="55.6640625" customWidth="1"/>
    <col min="3" max="3" width="36.33203125" customWidth="1"/>
    <col min="4" max="4" width="32.6640625" customWidth="1"/>
    <col min="5" max="5" width="24.6640625" customWidth="1"/>
    <col min="6" max="6" width="40" customWidth="1"/>
    <col min="7" max="8" width="15.6640625" customWidth="1"/>
    <col min="9" max="9" width="32.1640625" customWidth="1"/>
    <col min="10" max="10" width="15.6640625" customWidth="1"/>
    <col min="11" max="11" width="31.33203125" customWidth="1"/>
    <col min="12" max="12" width="36.83203125" customWidth="1"/>
  </cols>
  <sheetData>
    <row r="1" spans="1:20" ht="15" x14ac:dyDescent="0.15">
      <c r="A1" s="4" t="s">
        <v>9</v>
      </c>
    </row>
    <row r="2" spans="1:20" ht="15" x14ac:dyDescent="0.15">
      <c r="A2" s="4" t="s">
        <v>10</v>
      </c>
    </row>
    <row r="3" spans="1:20" ht="18" x14ac:dyDescent="0.2">
      <c r="A3" s="20" t="s">
        <v>74</v>
      </c>
    </row>
    <row r="9" spans="1:20" ht="18" x14ac:dyDescent="0.15">
      <c r="A9" s="18" t="s">
        <v>64</v>
      </c>
      <c r="B9" s="108" t="s">
        <v>231</v>
      </c>
      <c r="C9" s="13"/>
      <c r="D9" s="13"/>
      <c r="E9" s="13"/>
      <c r="F9" s="13"/>
      <c r="G9" s="13"/>
      <c r="H9" s="13"/>
    </row>
    <row r="10" spans="1:20" ht="30" x14ac:dyDescent="0.15">
      <c r="A10" s="22" t="s">
        <v>46</v>
      </c>
      <c r="B10" s="19"/>
      <c r="C10" s="21" t="s">
        <v>65</v>
      </c>
      <c r="D10" s="21" t="s">
        <v>66</v>
      </c>
      <c r="E10" s="21" t="s">
        <v>67</v>
      </c>
      <c r="F10" s="21" t="s">
        <v>68</v>
      </c>
      <c r="G10" s="21" t="s">
        <v>69</v>
      </c>
      <c r="H10" s="21" t="s">
        <v>70</v>
      </c>
      <c r="I10" s="21" t="s">
        <v>71</v>
      </c>
      <c r="J10" s="21" t="s">
        <v>72</v>
      </c>
      <c r="K10" s="21" t="s">
        <v>73</v>
      </c>
      <c r="L10" s="21" t="s">
        <v>47</v>
      </c>
    </row>
    <row r="11" spans="1:20" ht="34.5" customHeight="1" x14ac:dyDescent="0.15">
      <c r="A11" s="225" t="s">
        <v>350</v>
      </c>
      <c r="B11" s="16" t="s">
        <v>383</v>
      </c>
      <c r="C11" s="114" t="s">
        <v>440</v>
      </c>
      <c r="D11" s="115" t="s">
        <v>441</v>
      </c>
      <c r="E11" s="17" t="s">
        <v>442</v>
      </c>
      <c r="F11" s="220" t="s">
        <v>449</v>
      </c>
      <c r="G11" s="116" t="s">
        <v>448</v>
      </c>
      <c r="H11" s="17"/>
      <c r="I11" s="220" t="s">
        <v>449</v>
      </c>
      <c r="J11" s="17" t="s">
        <v>445</v>
      </c>
      <c r="K11" s="117" t="s">
        <v>446</v>
      </c>
      <c r="L11" s="117" t="s">
        <v>447</v>
      </c>
    </row>
    <row r="12" spans="1:20" ht="34.5" customHeight="1" x14ac:dyDescent="0.15">
      <c r="A12" s="226"/>
      <c r="B12" s="16" t="s">
        <v>385</v>
      </c>
      <c r="C12" s="115" t="s">
        <v>443</v>
      </c>
      <c r="D12" s="114"/>
      <c r="E12" s="17"/>
      <c r="F12" s="221"/>
      <c r="G12" s="69"/>
      <c r="H12" s="17"/>
      <c r="I12" s="221"/>
      <c r="J12" s="12"/>
      <c r="K12" s="12"/>
      <c r="L12" s="12"/>
    </row>
    <row r="13" spans="1:20" ht="33" customHeight="1" x14ac:dyDescent="0.15">
      <c r="A13" s="227"/>
      <c r="B13" s="16" t="s">
        <v>387</v>
      </c>
      <c r="C13" s="115" t="s">
        <v>444</v>
      </c>
      <c r="D13" s="114"/>
      <c r="E13" s="17"/>
      <c r="F13" s="222"/>
      <c r="G13" s="69"/>
      <c r="H13" s="17"/>
      <c r="I13" s="222"/>
      <c r="J13" s="12"/>
      <c r="K13" s="12"/>
      <c r="L13" s="12"/>
    </row>
    <row r="14" spans="1:20" ht="34.5" customHeight="1" x14ac:dyDescent="0.15">
      <c r="A14" s="225" t="s">
        <v>351</v>
      </c>
      <c r="B14" s="16" t="s">
        <v>383</v>
      </c>
      <c r="C14" s="114" t="s">
        <v>440</v>
      </c>
      <c r="D14" s="115" t="s">
        <v>441</v>
      </c>
      <c r="E14" s="17" t="s">
        <v>442</v>
      </c>
      <c r="F14" s="220" t="s">
        <v>449</v>
      </c>
      <c r="G14" s="116" t="s">
        <v>448</v>
      </c>
      <c r="H14" s="12"/>
      <c r="I14" s="220" t="s">
        <v>449</v>
      </c>
      <c r="J14" s="12"/>
      <c r="K14" s="12"/>
      <c r="L14" s="12"/>
      <c r="N14" s="71"/>
      <c r="O14" s="223"/>
      <c r="P14" s="223"/>
      <c r="Q14" s="223"/>
      <c r="R14" s="223"/>
      <c r="S14" s="223"/>
      <c r="T14" s="223"/>
    </row>
    <row r="15" spans="1:20" ht="33" customHeight="1" x14ac:dyDescent="0.15">
      <c r="A15" s="226"/>
      <c r="B15" s="16" t="s">
        <v>385</v>
      </c>
      <c r="C15" s="115" t="s">
        <v>443</v>
      </c>
      <c r="D15" s="114"/>
      <c r="E15" s="17"/>
      <c r="F15" s="221"/>
      <c r="G15" s="69"/>
      <c r="H15" s="12"/>
      <c r="I15" s="221"/>
      <c r="J15" s="12"/>
      <c r="K15" s="12"/>
      <c r="L15" s="12"/>
      <c r="N15" s="71"/>
      <c r="O15" s="223"/>
      <c r="P15" s="223"/>
      <c r="Q15" s="223"/>
      <c r="R15" s="223"/>
      <c r="S15" s="223"/>
      <c r="T15" s="223"/>
    </row>
    <row r="16" spans="1:20" ht="35.5" customHeight="1" x14ac:dyDescent="0.15">
      <c r="A16" s="227"/>
      <c r="B16" s="16" t="s">
        <v>388</v>
      </c>
      <c r="C16" s="115" t="s">
        <v>444</v>
      </c>
      <c r="D16" s="114"/>
      <c r="E16" s="17"/>
      <c r="F16" s="222"/>
      <c r="G16" s="69"/>
      <c r="H16" s="12"/>
      <c r="I16" s="222"/>
      <c r="J16" s="12"/>
      <c r="K16" s="12"/>
      <c r="L16" s="12"/>
      <c r="N16" s="71"/>
      <c r="O16" s="223"/>
      <c r="P16" s="223"/>
      <c r="Q16" s="223"/>
      <c r="R16" s="223"/>
      <c r="S16" s="223"/>
      <c r="T16" s="223"/>
    </row>
    <row r="17" spans="1:20" ht="33" customHeight="1" x14ac:dyDescent="0.15">
      <c r="A17" s="225" t="s">
        <v>352</v>
      </c>
      <c r="B17" s="16" t="s">
        <v>384</v>
      </c>
      <c r="C17" s="17" t="s">
        <v>451</v>
      </c>
      <c r="D17" s="113" t="s">
        <v>452</v>
      </c>
      <c r="E17" s="118" t="s">
        <v>453</v>
      </c>
      <c r="F17" s="220" t="s">
        <v>457</v>
      </c>
      <c r="G17" s="116" t="s">
        <v>448</v>
      </c>
      <c r="H17" s="12"/>
      <c r="I17" s="220" t="s">
        <v>449</v>
      </c>
      <c r="J17" s="17" t="s">
        <v>445</v>
      </c>
      <c r="K17" s="117" t="s">
        <v>455</v>
      </c>
      <c r="L17" s="117" t="s">
        <v>456</v>
      </c>
      <c r="N17" s="224"/>
      <c r="O17" s="223"/>
      <c r="P17" s="223"/>
      <c r="Q17" s="223"/>
      <c r="R17" s="223"/>
      <c r="S17" s="223"/>
      <c r="T17" s="223"/>
    </row>
    <row r="18" spans="1:20" ht="34" customHeight="1" x14ac:dyDescent="0.15">
      <c r="A18" s="226"/>
      <c r="B18" s="16" t="s">
        <v>386</v>
      </c>
      <c r="C18" s="113" t="s">
        <v>454</v>
      </c>
      <c r="D18" s="17"/>
      <c r="E18" s="17"/>
      <c r="F18" s="221"/>
      <c r="G18" s="88"/>
      <c r="H18" s="12"/>
      <c r="I18" s="221"/>
      <c r="J18" s="12"/>
      <c r="K18" s="12"/>
      <c r="L18" s="12"/>
      <c r="N18" s="71"/>
      <c r="O18" s="223"/>
      <c r="P18" s="223"/>
      <c r="Q18" s="223"/>
      <c r="R18" s="223"/>
      <c r="S18" s="223"/>
      <c r="T18" s="223"/>
    </row>
    <row r="19" spans="1:20" ht="39" customHeight="1" x14ac:dyDescent="0.15">
      <c r="A19" s="227"/>
      <c r="B19" s="16" t="s">
        <v>387</v>
      </c>
      <c r="C19" s="113" t="s">
        <v>454</v>
      </c>
      <c r="D19" s="90"/>
      <c r="E19" s="90"/>
      <c r="F19" s="222"/>
      <c r="G19" s="69"/>
      <c r="H19" s="12"/>
      <c r="I19" s="222"/>
      <c r="J19" s="12"/>
      <c r="K19" s="12"/>
      <c r="L19" s="12"/>
      <c r="N19" s="71"/>
      <c r="O19" s="223"/>
      <c r="P19" s="223"/>
      <c r="Q19" s="223"/>
      <c r="R19" s="223"/>
      <c r="S19" s="223"/>
      <c r="T19" s="223"/>
    </row>
    <row r="20" spans="1:20" ht="40" customHeight="1" x14ac:dyDescent="0.15">
      <c r="A20" s="225" t="s">
        <v>353</v>
      </c>
      <c r="B20" s="16" t="s">
        <v>389</v>
      </c>
      <c r="C20" s="17" t="s">
        <v>465</v>
      </c>
      <c r="D20" s="113" t="s">
        <v>452</v>
      </c>
      <c r="E20" s="17" t="s">
        <v>442</v>
      </c>
      <c r="F20" s="220" t="s">
        <v>467</v>
      </c>
      <c r="G20" s="116" t="s">
        <v>448</v>
      </c>
      <c r="H20" s="17"/>
      <c r="I20" s="220" t="s">
        <v>467</v>
      </c>
      <c r="J20" s="17" t="s">
        <v>462</v>
      </c>
      <c r="K20" s="117" t="s">
        <v>463</v>
      </c>
      <c r="L20" s="117" t="s">
        <v>464</v>
      </c>
      <c r="N20" s="224"/>
      <c r="O20" s="223"/>
      <c r="P20" s="223"/>
      <c r="Q20" s="223"/>
      <c r="R20" s="223"/>
      <c r="S20" s="223"/>
      <c r="T20" s="223"/>
    </row>
    <row r="21" spans="1:20" ht="40" customHeight="1" x14ac:dyDescent="0.15">
      <c r="A21" s="226"/>
      <c r="B21" s="16" t="s">
        <v>390</v>
      </c>
      <c r="C21" s="113" t="s">
        <v>466</v>
      </c>
      <c r="D21" s="90"/>
      <c r="E21" s="90"/>
      <c r="F21" s="221"/>
      <c r="G21" s="69"/>
      <c r="H21" s="17"/>
      <c r="I21" s="221"/>
      <c r="J21" s="12"/>
      <c r="K21" s="12"/>
      <c r="L21" s="12"/>
      <c r="N21" s="71"/>
      <c r="O21" s="223"/>
      <c r="P21" s="223"/>
      <c r="Q21" s="223"/>
      <c r="R21" s="223"/>
      <c r="S21" s="223"/>
      <c r="T21" s="223"/>
    </row>
    <row r="22" spans="1:20" ht="40" customHeight="1" x14ac:dyDescent="0.15">
      <c r="A22" s="227"/>
      <c r="B22" s="16" t="s">
        <v>75</v>
      </c>
      <c r="C22" s="113" t="s">
        <v>461</v>
      </c>
      <c r="D22" s="17"/>
      <c r="E22" s="17"/>
      <c r="F22" s="222"/>
      <c r="G22" s="17"/>
      <c r="H22" s="17"/>
      <c r="I22" s="222"/>
      <c r="J22" s="12"/>
      <c r="K22" s="12"/>
      <c r="L22" s="12"/>
      <c r="N22" s="224"/>
      <c r="O22" s="223"/>
      <c r="P22" s="223"/>
      <c r="Q22" s="223"/>
      <c r="R22" s="223"/>
      <c r="S22" s="223"/>
      <c r="T22" s="223"/>
    </row>
    <row r="23" spans="1:20" ht="36" customHeight="1" x14ac:dyDescent="0.15">
      <c r="A23" s="225" t="s">
        <v>354</v>
      </c>
      <c r="B23" s="16" t="s">
        <v>396</v>
      </c>
      <c r="C23" s="114" t="s">
        <v>440</v>
      </c>
      <c r="D23" s="115" t="s">
        <v>441</v>
      </c>
      <c r="E23" s="17" t="s">
        <v>442</v>
      </c>
      <c r="F23" s="220" t="s">
        <v>437</v>
      </c>
      <c r="G23" s="116" t="s">
        <v>448</v>
      </c>
      <c r="H23" s="12"/>
      <c r="I23" s="220" t="s">
        <v>437</v>
      </c>
      <c r="J23" s="17" t="s">
        <v>445</v>
      </c>
      <c r="K23" s="117" t="s">
        <v>446</v>
      </c>
      <c r="L23" s="117" t="s">
        <v>447</v>
      </c>
      <c r="N23" s="71"/>
      <c r="O23" s="223"/>
      <c r="P23" s="223"/>
      <c r="Q23" s="223"/>
      <c r="R23" s="223"/>
      <c r="S23" s="223"/>
      <c r="T23" s="223"/>
    </row>
    <row r="24" spans="1:20" ht="35.5" customHeight="1" x14ac:dyDescent="0.15">
      <c r="A24" s="226"/>
      <c r="B24" s="16" t="s">
        <v>390</v>
      </c>
      <c r="C24" s="115" t="s">
        <v>443</v>
      </c>
      <c r="D24" s="114"/>
      <c r="E24" s="17"/>
      <c r="F24" s="221"/>
      <c r="G24" s="12"/>
      <c r="H24" s="12"/>
      <c r="I24" s="221"/>
      <c r="J24" s="12"/>
      <c r="K24" s="12"/>
      <c r="L24" s="12"/>
    </row>
    <row r="25" spans="1:20" ht="35.5" customHeight="1" x14ac:dyDescent="0.15">
      <c r="A25" s="227"/>
      <c r="B25" s="16" t="s">
        <v>391</v>
      </c>
      <c r="C25" s="115" t="s">
        <v>444</v>
      </c>
      <c r="D25" s="114"/>
      <c r="E25" s="17"/>
      <c r="F25" s="222"/>
      <c r="G25" s="12"/>
      <c r="H25" s="12"/>
      <c r="I25" s="222"/>
      <c r="J25" s="12"/>
      <c r="K25" s="12"/>
      <c r="L25" s="12"/>
    </row>
    <row r="26" spans="1:20" ht="36" customHeight="1" x14ac:dyDescent="0.15">
      <c r="A26" s="225" t="s">
        <v>355</v>
      </c>
      <c r="B26" s="16" t="s">
        <v>395</v>
      </c>
      <c r="C26" s="114" t="s">
        <v>440</v>
      </c>
      <c r="D26" s="115" t="s">
        <v>441</v>
      </c>
      <c r="E26" s="17" t="s">
        <v>442</v>
      </c>
      <c r="F26" s="220" t="s">
        <v>450</v>
      </c>
      <c r="G26" s="116" t="s">
        <v>448</v>
      </c>
      <c r="H26" s="12"/>
      <c r="I26" s="220" t="s">
        <v>450</v>
      </c>
      <c r="J26" s="17" t="s">
        <v>445</v>
      </c>
      <c r="K26" s="117" t="s">
        <v>446</v>
      </c>
      <c r="L26" s="117" t="s">
        <v>447</v>
      </c>
    </row>
    <row r="27" spans="1:20" ht="45.5" customHeight="1" x14ac:dyDescent="0.15">
      <c r="A27" s="226"/>
      <c r="B27" s="16" t="s">
        <v>394</v>
      </c>
      <c r="C27" s="115" t="s">
        <v>443</v>
      </c>
      <c r="D27" s="114"/>
      <c r="E27" s="17"/>
      <c r="F27" s="221"/>
      <c r="G27" s="12"/>
      <c r="H27" s="12"/>
      <c r="I27" s="221"/>
      <c r="J27" s="12"/>
      <c r="K27" s="12"/>
      <c r="L27" s="12"/>
    </row>
    <row r="28" spans="1:20" ht="40" customHeight="1" x14ac:dyDescent="0.15">
      <c r="A28" s="227"/>
      <c r="B28" s="16" t="s">
        <v>393</v>
      </c>
      <c r="C28" s="115" t="s">
        <v>444</v>
      </c>
      <c r="D28" s="114"/>
      <c r="E28" s="17"/>
      <c r="F28" s="222"/>
      <c r="G28" s="12"/>
      <c r="H28" s="12"/>
      <c r="I28" s="222"/>
      <c r="J28" s="12"/>
      <c r="K28" s="12"/>
      <c r="L28" s="12"/>
    </row>
    <row r="29" spans="1:20" ht="40" customHeight="1" x14ac:dyDescent="0.15">
      <c r="A29" s="225" t="s">
        <v>356</v>
      </c>
      <c r="B29" s="16" t="s">
        <v>392</v>
      </c>
      <c r="C29" s="114" t="s">
        <v>440</v>
      </c>
      <c r="D29" s="115" t="s">
        <v>441</v>
      </c>
      <c r="E29" s="17" t="s">
        <v>442</v>
      </c>
      <c r="F29" s="220" t="s">
        <v>449</v>
      </c>
      <c r="G29" s="116" t="s">
        <v>448</v>
      </c>
      <c r="H29" s="12"/>
      <c r="I29" s="220" t="s">
        <v>449</v>
      </c>
      <c r="J29" s="17" t="s">
        <v>445</v>
      </c>
      <c r="K29" s="117" t="s">
        <v>446</v>
      </c>
      <c r="L29" s="117" t="s">
        <v>447</v>
      </c>
    </row>
    <row r="30" spans="1:20" ht="38" customHeight="1" x14ac:dyDescent="0.15">
      <c r="A30" s="226"/>
      <c r="B30" s="16" t="s">
        <v>390</v>
      </c>
      <c r="C30" s="115" t="s">
        <v>443</v>
      </c>
      <c r="D30" s="114"/>
      <c r="E30" s="17"/>
      <c r="F30" s="221"/>
      <c r="G30" s="12"/>
      <c r="H30" s="12"/>
      <c r="I30" s="221"/>
      <c r="J30" s="12"/>
      <c r="K30" s="12"/>
      <c r="L30" s="12"/>
    </row>
    <row r="31" spans="1:20" ht="38" customHeight="1" x14ac:dyDescent="0.15">
      <c r="A31" s="227"/>
      <c r="B31" s="16" t="s">
        <v>391</v>
      </c>
      <c r="C31" s="115" t="s">
        <v>444</v>
      </c>
      <c r="D31" s="114"/>
      <c r="E31" s="17"/>
      <c r="F31" s="222"/>
      <c r="G31" s="12"/>
      <c r="H31" s="12"/>
      <c r="I31" s="222"/>
      <c r="J31" s="12"/>
      <c r="K31" s="12"/>
      <c r="L31" s="12"/>
    </row>
    <row r="34" spans="1:12" ht="18" x14ac:dyDescent="0.15">
      <c r="A34" s="18" t="s">
        <v>64</v>
      </c>
      <c r="B34" s="108" t="s">
        <v>182</v>
      </c>
      <c r="C34" s="13"/>
      <c r="D34" s="13"/>
      <c r="E34" s="13"/>
      <c r="F34" s="13"/>
      <c r="G34" s="13"/>
      <c r="H34" s="13"/>
    </row>
    <row r="35" spans="1:12" ht="30" x14ac:dyDescent="0.15">
      <c r="A35" s="22" t="s">
        <v>46</v>
      </c>
      <c r="B35" s="19"/>
      <c r="C35" s="21" t="s">
        <v>65</v>
      </c>
      <c r="D35" s="21" t="s">
        <v>66</v>
      </c>
      <c r="E35" s="21" t="s">
        <v>67</v>
      </c>
      <c r="F35" s="21" t="s">
        <v>68</v>
      </c>
      <c r="G35" s="21" t="s">
        <v>69</v>
      </c>
      <c r="H35" s="21" t="s">
        <v>70</v>
      </c>
      <c r="I35" s="21" t="s">
        <v>71</v>
      </c>
      <c r="J35" s="21" t="s">
        <v>72</v>
      </c>
      <c r="K35" s="21" t="s">
        <v>73</v>
      </c>
      <c r="L35" s="21" t="s">
        <v>47</v>
      </c>
    </row>
    <row r="36" spans="1:12" ht="40" customHeight="1" x14ac:dyDescent="0.15">
      <c r="A36" s="225" t="s">
        <v>357</v>
      </c>
      <c r="B36" s="16" t="s">
        <v>397</v>
      </c>
      <c r="C36" s="114" t="s">
        <v>440</v>
      </c>
      <c r="D36" s="115" t="s">
        <v>441</v>
      </c>
      <c r="E36" s="17" t="s">
        <v>442</v>
      </c>
      <c r="F36" s="220" t="s">
        <v>468</v>
      </c>
      <c r="G36" s="116" t="s">
        <v>448</v>
      </c>
      <c r="H36" s="17"/>
      <c r="I36" s="220" t="s">
        <v>468</v>
      </c>
      <c r="J36" s="17" t="s">
        <v>445</v>
      </c>
      <c r="K36" s="117" t="s">
        <v>446</v>
      </c>
      <c r="L36" s="117" t="s">
        <v>447</v>
      </c>
    </row>
    <row r="37" spans="1:12" ht="40" customHeight="1" x14ac:dyDescent="0.15">
      <c r="A37" s="226"/>
      <c r="B37" s="16" t="s">
        <v>399</v>
      </c>
      <c r="C37" s="115" t="s">
        <v>443</v>
      </c>
      <c r="D37" s="114"/>
      <c r="E37" s="17"/>
      <c r="F37" s="221"/>
      <c r="G37" s="17"/>
      <c r="H37" s="17"/>
      <c r="I37" s="221"/>
      <c r="J37" s="12"/>
      <c r="K37" s="12"/>
      <c r="L37" s="12"/>
    </row>
    <row r="38" spans="1:12" ht="40" customHeight="1" x14ac:dyDescent="0.15">
      <c r="A38" s="227"/>
      <c r="B38" s="16" t="s">
        <v>402</v>
      </c>
      <c r="C38" s="115" t="s">
        <v>444</v>
      </c>
      <c r="D38" s="114"/>
      <c r="E38" s="17"/>
      <c r="F38" s="222"/>
      <c r="G38" s="17"/>
      <c r="H38" s="17"/>
      <c r="I38" s="222"/>
      <c r="J38" s="12"/>
      <c r="K38" s="12"/>
      <c r="L38" s="12"/>
    </row>
    <row r="39" spans="1:12" ht="40" customHeight="1" x14ac:dyDescent="0.15">
      <c r="A39" s="225" t="s">
        <v>358</v>
      </c>
      <c r="B39" s="16" t="s">
        <v>398</v>
      </c>
      <c r="C39" s="17" t="s">
        <v>458</v>
      </c>
      <c r="D39" s="113" t="s">
        <v>459</v>
      </c>
      <c r="E39" s="17" t="s">
        <v>442</v>
      </c>
      <c r="F39" s="220" t="s">
        <v>468</v>
      </c>
      <c r="G39" s="116" t="s">
        <v>448</v>
      </c>
      <c r="H39" s="12"/>
      <c r="I39" s="220" t="s">
        <v>468</v>
      </c>
      <c r="J39" s="17" t="s">
        <v>462</v>
      </c>
      <c r="K39" s="117" t="s">
        <v>463</v>
      </c>
      <c r="L39" s="117" t="s">
        <v>464</v>
      </c>
    </row>
    <row r="40" spans="1:12" ht="40" customHeight="1" x14ac:dyDescent="0.15">
      <c r="A40" s="226"/>
      <c r="B40" s="16" t="s">
        <v>400</v>
      </c>
      <c r="C40" s="113" t="s">
        <v>460</v>
      </c>
      <c r="D40" s="90"/>
      <c r="E40" s="90"/>
      <c r="F40" s="221"/>
      <c r="G40" s="12"/>
      <c r="H40" s="12"/>
      <c r="I40" s="221"/>
      <c r="J40" s="12"/>
      <c r="K40" s="12"/>
      <c r="L40" s="12"/>
    </row>
    <row r="41" spans="1:12" ht="40" customHeight="1" x14ac:dyDescent="0.15">
      <c r="A41" s="227"/>
      <c r="B41" s="16" t="s">
        <v>402</v>
      </c>
      <c r="C41" s="113" t="s">
        <v>461</v>
      </c>
      <c r="D41" s="17"/>
      <c r="E41" s="17"/>
      <c r="F41" s="222"/>
      <c r="G41" s="12"/>
      <c r="H41" s="12"/>
      <c r="I41" s="222"/>
      <c r="J41" s="12"/>
      <c r="K41" s="12"/>
      <c r="L41" s="12"/>
    </row>
    <row r="42" spans="1:12" ht="40" customHeight="1" x14ac:dyDescent="0.15">
      <c r="A42" s="225" t="s">
        <v>359</v>
      </c>
      <c r="B42" s="16" t="s">
        <v>398</v>
      </c>
      <c r="C42" s="17" t="s">
        <v>458</v>
      </c>
      <c r="D42" s="113" t="s">
        <v>459</v>
      </c>
      <c r="E42" s="17" t="s">
        <v>442</v>
      </c>
      <c r="F42" s="220" t="s">
        <v>469</v>
      </c>
      <c r="G42" s="116" t="s">
        <v>448</v>
      </c>
      <c r="H42" s="12"/>
      <c r="I42" s="220" t="s">
        <v>469</v>
      </c>
      <c r="J42" s="17" t="s">
        <v>462</v>
      </c>
      <c r="K42" s="117" t="s">
        <v>463</v>
      </c>
      <c r="L42" s="117" t="s">
        <v>464</v>
      </c>
    </row>
    <row r="43" spans="1:12" ht="40" customHeight="1" x14ac:dyDescent="0.15">
      <c r="A43" s="226"/>
      <c r="B43" s="16" t="s">
        <v>401</v>
      </c>
      <c r="C43" s="113" t="s">
        <v>460</v>
      </c>
      <c r="D43" s="90"/>
      <c r="E43" s="90"/>
      <c r="F43" s="221"/>
      <c r="G43" s="12"/>
      <c r="H43" s="12"/>
      <c r="I43" s="221"/>
      <c r="J43" s="12"/>
      <c r="K43" s="12"/>
      <c r="L43" s="12"/>
    </row>
    <row r="44" spans="1:12" ht="40" customHeight="1" x14ac:dyDescent="0.15">
      <c r="A44" s="227"/>
      <c r="B44" s="16" t="s">
        <v>402</v>
      </c>
      <c r="C44" s="113" t="s">
        <v>461</v>
      </c>
      <c r="D44" s="17"/>
      <c r="E44" s="17"/>
      <c r="F44" s="222"/>
      <c r="G44" s="12"/>
      <c r="H44" s="12"/>
      <c r="I44" s="222"/>
      <c r="J44" s="12"/>
      <c r="K44" s="12"/>
      <c r="L44" s="12"/>
    </row>
    <row r="47" spans="1:12" ht="18" x14ac:dyDescent="0.15">
      <c r="A47" s="18" t="s">
        <v>64</v>
      </c>
      <c r="B47" s="108" t="s">
        <v>190</v>
      </c>
      <c r="C47" s="13"/>
      <c r="D47" s="13"/>
      <c r="E47" s="13"/>
      <c r="F47" s="13"/>
      <c r="G47" s="13"/>
      <c r="H47" s="13"/>
    </row>
    <row r="48" spans="1:12" ht="30" x14ac:dyDescent="0.15">
      <c r="A48" s="22" t="s">
        <v>46</v>
      </c>
      <c r="B48" s="19"/>
      <c r="C48" s="21" t="s">
        <v>65</v>
      </c>
      <c r="D48" s="21" t="s">
        <v>66</v>
      </c>
      <c r="E48" s="21" t="s">
        <v>67</v>
      </c>
      <c r="F48" s="21" t="s">
        <v>68</v>
      </c>
      <c r="G48" s="21" t="s">
        <v>69</v>
      </c>
      <c r="H48" s="21" t="s">
        <v>70</v>
      </c>
      <c r="I48" s="21" t="s">
        <v>71</v>
      </c>
      <c r="J48" s="21" t="s">
        <v>72</v>
      </c>
      <c r="K48" s="21" t="s">
        <v>73</v>
      </c>
      <c r="L48" s="21" t="s">
        <v>47</v>
      </c>
    </row>
    <row r="49" spans="1:12" ht="40" customHeight="1" x14ac:dyDescent="0.15">
      <c r="A49" s="225" t="s">
        <v>360</v>
      </c>
      <c r="B49" s="16" t="s">
        <v>403</v>
      </c>
      <c r="C49" s="113" t="s">
        <v>475</v>
      </c>
      <c r="D49" s="17" t="s">
        <v>471</v>
      </c>
      <c r="E49" s="17" t="s">
        <v>442</v>
      </c>
      <c r="F49" s="220" t="s">
        <v>478</v>
      </c>
      <c r="G49" s="116" t="s">
        <v>448</v>
      </c>
      <c r="H49" s="17"/>
      <c r="I49" s="220" t="s">
        <v>478</v>
      </c>
      <c r="J49" s="17" t="s">
        <v>445</v>
      </c>
      <c r="K49" s="113" t="s">
        <v>475</v>
      </c>
      <c r="L49" s="117" t="s">
        <v>477</v>
      </c>
    </row>
    <row r="50" spans="1:12" ht="40" customHeight="1" x14ac:dyDescent="0.15">
      <c r="A50" s="226"/>
      <c r="B50" s="16" t="s">
        <v>404</v>
      </c>
      <c r="C50" s="113" t="s">
        <v>476</v>
      </c>
      <c r="D50" s="78"/>
      <c r="E50" s="78"/>
      <c r="F50" s="221"/>
      <c r="G50" s="17"/>
      <c r="H50" s="17"/>
      <c r="I50" s="221"/>
      <c r="J50" s="12"/>
      <c r="K50" s="12"/>
      <c r="L50" s="12"/>
    </row>
    <row r="51" spans="1:12" ht="40" customHeight="1" x14ac:dyDescent="0.15">
      <c r="A51" s="227"/>
      <c r="B51" s="16" t="s">
        <v>405</v>
      </c>
      <c r="C51" s="113" t="s">
        <v>472</v>
      </c>
      <c r="D51" s="17"/>
      <c r="E51" s="17"/>
      <c r="F51" s="222"/>
      <c r="G51" s="17"/>
      <c r="H51" s="17"/>
      <c r="I51" s="222"/>
      <c r="J51" s="12"/>
      <c r="K51" s="12"/>
      <c r="L51" s="12"/>
    </row>
    <row r="52" spans="1:12" ht="40" customHeight="1" x14ac:dyDescent="0.15">
      <c r="A52" s="225" t="s">
        <v>361</v>
      </c>
      <c r="B52" s="16" t="s">
        <v>406</v>
      </c>
      <c r="C52" s="113" t="s">
        <v>475</v>
      </c>
      <c r="D52" s="17" t="s">
        <v>471</v>
      </c>
      <c r="E52" s="17" t="s">
        <v>442</v>
      </c>
      <c r="F52" s="220" t="s">
        <v>478</v>
      </c>
      <c r="G52" s="116" t="s">
        <v>448</v>
      </c>
      <c r="H52" s="12"/>
      <c r="I52" s="220" t="s">
        <v>478</v>
      </c>
      <c r="J52" s="17" t="s">
        <v>445</v>
      </c>
      <c r="K52" s="113" t="s">
        <v>475</v>
      </c>
      <c r="L52" s="117" t="s">
        <v>477</v>
      </c>
    </row>
    <row r="53" spans="1:12" ht="43.5" customHeight="1" x14ac:dyDescent="0.15">
      <c r="A53" s="226"/>
      <c r="B53" s="16" t="s">
        <v>407</v>
      </c>
      <c r="C53" s="113" t="s">
        <v>476</v>
      </c>
      <c r="D53" s="78"/>
      <c r="E53" s="78"/>
      <c r="F53" s="221"/>
      <c r="G53" s="12"/>
      <c r="H53" s="12"/>
      <c r="I53" s="221"/>
      <c r="J53" s="12"/>
      <c r="K53" s="12"/>
      <c r="L53" s="12"/>
    </row>
    <row r="54" spans="1:12" ht="30" x14ac:dyDescent="0.15">
      <c r="A54" s="227"/>
      <c r="B54" s="16" t="s">
        <v>408</v>
      </c>
      <c r="C54" s="113" t="s">
        <v>472</v>
      </c>
      <c r="D54" s="17"/>
      <c r="E54" s="17"/>
      <c r="F54" s="222"/>
      <c r="G54" s="12"/>
      <c r="H54" s="12"/>
      <c r="I54" s="222"/>
      <c r="J54" s="12"/>
      <c r="K54" s="12"/>
      <c r="L54" s="12"/>
    </row>
    <row r="55" spans="1:12" ht="40" customHeight="1" x14ac:dyDescent="0.15">
      <c r="A55" s="225" t="s">
        <v>362</v>
      </c>
      <c r="B55" s="16" t="s">
        <v>409</v>
      </c>
      <c r="C55" s="113" t="s">
        <v>470</v>
      </c>
      <c r="D55" s="17" t="s">
        <v>471</v>
      </c>
      <c r="E55" s="17" t="s">
        <v>442</v>
      </c>
      <c r="F55" s="220" t="s">
        <v>478</v>
      </c>
      <c r="G55" s="116" t="s">
        <v>448</v>
      </c>
      <c r="H55" s="12"/>
      <c r="I55" s="220" t="s">
        <v>478</v>
      </c>
      <c r="J55" s="17" t="s">
        <v>445</v>
      </c>
      <c r="K55" s="117" t="s">
        <v>473</v>
      </c>
      <c r="L55" s="117" t="s">
        <v>474</v>
      </c>
    </row>
    <row r="56" spans="1:12" ht="40" customHeight="1" x14ac:dyDescent="0.15">
      <c r="A56" s="226"/>
      <c r="B56" s="16" t="s">
        <v>410</v>
      </c>
      <c r="C56" s="113" t="s">
        <v>472</v>
      </c>
      <c r="D56" s="78"/>
      <c r="E56" s="78"/>
      <c r="F56" s="221"/>
      <c r="G56" s="12"/>
      <c r="H56" s="12"/>
      <c r="I56" s="221"/>
      <c r="J56" s="12"/>
      <c r="K56" s="12"/>
      <c r="L56" s="12"/>
    </row>
    <row r="57" spans="1:12" ht="30" x14ac:dyDescent="0.15">
      <c r="A57" s="227"/>
      <c r="B57" s="16" t="s">
        <v>411</v>
      </c>
      <c r="C57" s="113" t="s">
        <v>472</v>
      </c>
      <c r="D57" s="17"/>
      <c r="E57" s="17"/>
      <c r="F57" s="222"/>
      <c r="G57" s="12"/>
      <c r="H57" s="12"/>
      <c r="I57" s="222"/>
      <c r="J57" s="12"/>
      <c r="K57" s="12"/>
      <c r="L57" s="12"/>
    </row>
    <row r="58" spans="1:12" ht="40" customHeight="1" x14ac:dyDescent="0.15">
      <c r="A58" s="225" t="s">
        <v>363</v>
      </c>
      <c r="B58" s="16" t="s">
        <v>412</v>
      </c>
      <c r="C58" s="113" t="s">
        <v>470</v>
      </c>
      <c r="D58" s="17" t="s">
        <v>471</v>
      </c>
      <c r="E58" s="17" t="s">
        <v>442</v>
      </c>
      <c r="F58" s="220" t="s">
        <v>478</v>
      </c>
      <c r="G58" s="116" t="s">
        <v>448</v>
      </c>
      <c r="H58" s="17"/>
      <c r="I58" s="220" t="s">
        <v>478</v>
      </c>
      <c r="J58" s="17" t="s">
        <v>445</v>
      </c>
      <c r="K58" s="117" t="s">
        <v>473</v>
      </c>
      <c r="L58" s="117" t="s">
        <v>474</v>
      </c>
    </row>
    <row r="59" spans="1:12" ht="40" customHeight="1" x14ac:dyDescent="0.15">
      <c r="A59" s="226"/>
      <c r="B59" s="16" t="s">
        <v>413</v>
      </c>
      <c r="C59" s="113" t="s">
        <v>472</v>
      </c>
      <c r="D59" s="78"/>
      <c r="E59" s="78"/>
      <c r="F59" s="221"/>
      <c r="G59" s="17"/>
      <c r="H59" s="17"/>
      <c r="I59" s="221"/>
      <c r="J59" s="12"/>
      <c r="K59" s="12"/>
      <c r="L59" s="12"/>
    </row>
    <row r="60" spans="1:12" ht="40" customHeight="1" x14ac:dyDescent="0.15">
      <c r="A60" s="227"/>
      <c r="B60" s="16" t="s">
        <v>414</v>
      </c>
      <c r="C60" s="113" t="s">
        <v>472</v>
      </c>
      <c r="D60" s="17"/>
      <c r="E60" s="17"/>
      <c r="F60" s="222"/>
      <c r="G60" s="17"/>
      <c r="H60" s="17"/>
      <c r="I60" s="222"/>
      <c r="J60" s="12"/>
      <c r="K60" s="12"/>
      <c r="L60" s="12"/>
    </row>
    <row r="63" spans="1:12" ht="18" x14ac:dyDescent="0.15">
      <c r="A63" s="18" t="s">
        <v>64</v>
      </c>
      <c r="B63" s="108" t="s">
        <v>194</v>
      </c>
      <c r="C63" s="13"/>
      <c r="D63" s="13"/>
      <c r="E63" s="13"/>
      <c r="F63" s="13"/>
      <c r="G63" s="13"/>
      <c r="H63" s="13"/>
    </row>
    <row r="64" spans="1:12" ht="30" x14ac:dyDescent="0.15">
      <c r="A64" s="22" t="s">
        <v>46</v>
      </c>
      <c r="B64" s="19"/>
      <c r="C64" s="21" t="s">
        <v>65</v>
      </c>
      <c r="D64" s="21" t="s">
        <v>66</v>
      </c>
      <c r="E64" s="21" t="s">
        <v>67</v>
      </c>
      <c r="F64" s="21" t="s">
        <v>68</v>
      </c>
      <c r="G64" s="21" t="s">
        <v>69</v>
      </c>
      <c r="H64" s="21" t="s">
        <v>70</v>
      </c>
      <c r="I64" s="21" t="s">
        <v>71</v>
      </c>
      <c r="J64" s="21" t="s">
        <v>72</v>
      </c>
      <c r="K64" s="21" t="s">
        <v>73</v>
      </c>
      <c r="L64" s="21" t="s">
        <v>47</v>
      </c>
    </row>
    <row r="65" spans="1:20" ht="40" customHeight="1" x14ac:dyDescent="0.15">
      <c r="A65" s="225" t="s">
        <v>364</v>
      </c>
      <c r="B65" s="16" t="s">
        <v>416</v>
      </c>
      <c r="C65" s="17" t="s">
        <v>479</v>
      </c>
      <c r="D65" s="113" t="s">
        <v>452</v>
      </c>
      <c r="E65" s="17" t="s">
        <v>442</v>
      </c>
      <c r="F65" s="220" t="s">
        <v>438</v>
      </c>
      <c r="G65" s="116" t="s">
        <v>448</v>
      </c>
      <c r="H65" s="17"/>
      <c r="I65" s="220" t="s">
        <v>438</v>
      </c>
      <c r="J65" s="17" t="s">
        <v>445</v>
      </c>
      <c r="K65" s="17" t="s">
        <v>479</v>
      </c>
      <c r="L65" s="117" t="s">
        <v>481</v>
      </c>
    </row>
    <row r="66" spans="1:20" ht="40" customHeight="1" x14ac:dyDescent="0.15">
      <c r="A66" s="226"/>
      <c r="B66" s="16" t="s">
        <v>404</v>
      </c>
      <c r="C66" s="113" t="s">
        <v>480</v>
      </c>
      <c r="D66" s="78"/>
      <c r="E66" s="78"/>
      <c r="F66" s="221"/>
      <c r="G66" s="17"/>
      <c r="H66" s="17"/>
      <c r="I66" s="221"/>
      <c r="J66" s="12"/>
      <c r="K66" s="12"/>
      <c r="L66" s="12"/>
    </row>
    <row r="67" spans="1:20" ht="40" customHeight="1" x14ac:dyDescent="0.15">
      <c r="A67" s="227"/>
      <c r="B67" s="16" t="s">
        <v>415</v>
      </c>
      <c r="C67" s="113" t="s">
        <v>480</v>
      </c>
      <c r="D67" s="17"/>
      <c r="E67" s="17"/>
      <c r="F67" s="222"/>
      <c r="G67" s="17"/>
      <c r="H67" s="17"/>
      <c r="I67" s="222"/>
      <c r="J67" s="12"/>
      <c r="K67" s="12"/>
      <c r="L67" s="12"/>
    </row>
    <row r="70" spans="1:20" ht="18" x14ac:dyDescent="0.15">
      <c r="A70" s="18" t="s">
        <v>64</v>
      </c>
      <c r="B70" s="108" t="s">
        <v>199</v>
      </c>
      <c r="C70" s="13"/>
      <c r="D70" s="13"/>
      <c r="E70" s="13"/>
      <c r="F70" s="13"/>
      <c r="G70" s="13"/>
      <c r="H70" s="13"/>
    </row>
    <row r="71" spans="1:20" ht="30" x14ac:dyDescent="0.15">
      <c r="A71" s="22" t="s">
        <v>46</v>
      </c>
      <c r="B71" s="19"/>
      <c r="C71" s="21" t="s">
        <v>65</v>
      </c>
      <c r="D71" s="21" t="s">
        <v>66</v>
      </c>
      <c r="E71" s="21" t="s">
        <v>67</v>
      </c>
      <c r="F71" s="21" t="s">
        <v>68</v>
      </c>
      <c r="G71" s="21" t="s">
        <v>69</v>
      </c>
      <c r="H71" s="21" t="s">
        <v>70</v>
      </c>
      <c r="I71" s="21" t="s">
        <v>71</v>
      </c>
      <c r="J71" s="21" t="s">
        <v>72</v>
      </c>
      <c r="K71" s="21" t="s">
        <v>73</v>
      </c>
      <c r="L71" s="21" t="s">
        <v>47</v>
      </c>
    </row>
    <row r="72" spans="1:20" ht="40" customHeight="1" x14ac:dyDescent="0.15">
      <c r="A72" s="225" t="s">
        <v>482</v>
      </c>
      <c r="B72" s="16" t="s">
        <v>430</v>
      </c>
      <c r="C72" s="17" t="s">
        <v>484</v>
      </c>
      <c r="D72" s="113" t="s">
        <v>452</v>
      </c>
      <c r="E72" s="118" t="s">
        <v>453</v>
      </c>
      <c r="F72" s="220" t="s">
        <v>483</v>
      </c>
      <c r="G72" s="116" t="s">
        <v>448</v>
      </c>
      <c r="H72" s="17"/>
      <c r="I72" s="220" t="s">
        <v>483</v>
      </c>
      <c r="J72" s="17" t="s">
        <v>445</v>
      </c>
      <c r="K72" s="117" t="s">
        <v>484</v>
      </c>
      <c r="L72" s="117" t="s">
        <v>486</v>
      </c>
    </row>
    <row r="73" spans="1:20" ht="40" customHeight="1" x14ac:dyDescent="0.15">
      <c r="A73" s="226"/>
      <c r="B73" s="16" t="s">
        <v>429</v>
      </c>
      <c r="C73" s="113" t="s">
        <v>485</v>
      </c>
      <c r="D73" s="17"/>
      <c r="E73" s="17"/>
      <c r="F73" s="221"/>
      <c r="G73" s="17"/>
      <c r="H73" s="17"/>
      <c r="I73" s="221"/>
      <c r="J73" s="12"/>
      <c r="K73" s="12"/>
      <c r="L73" s="12"/>
    </row>
    <row r="74" spans="1:20" ht="40" customHeight="1" x14ac:dyDescent="0.15">
      <c r="A74" s="227"/>
      <c r="B74" s="16" t="s">
        <v>424</v>
      </c>
      <c r="C74" s="113" t="s">
        <v>485</v>
      </c>
      <c r="D74" s="90"/>
      <c r="E74" s="90"/>
      <c r="F74" s="222"/>
      <c r="G74" s="17"/>
      <c r="H74" s="17"/>
      <c r="I74" s="222"/>
      <c r="J74" s="12"/>
      <c r="K74" s="12"/>
      <c r="L74" s="12"/>
    </row>
    <row r="75" spans="1:20" ht="40" customHeight="1" x14ac:dyDescent="0.15">
      <c r="A75" s="225" t="s">
        <v>365</v>
      </c>
      <c r="B75" s="16" t="s">
        <v>428</v>
      </c>
      <c r="C75" s="17" t="s">
        <v>487</v>
      </c>
      <c r="D75" s="117" t="s">
        <v>452</v>
      </c>
      <c r="E75" s="17" t="s">
        <v>442</v>
      </c>
      <c r="F75" s="220" t="s">
        <v>483</v>
      </c>
      <c r="G75" s="116" t="s">
        <v>448</v>
      </c>
      <c r="H75" s="12"/>
      <c r="I75" s="220" t="s">
        <v>483</v>
      </c>
      <c r="J75" s="17" t="s">
        <v>445</v>
      </c>
      <c r="K75" s="17" t="s">
        <v>487</v>
      </c>
      <c r="L75" s="117" t="s">
        <v>486</v>
      </c>
    </row>
    <row r="76" spans="1:20" ht="40" customHeight="1" x14ac:dyDescent="0.15">
      <c r="A76" s="226"/>
      <c r="B76" s="16" t="s">
        <v>427</v>
      </c>
      <c r="C76" s="113" t="s">
        <v>488</v>
      </c>
      <c r="D76" s="17"/>
      <c r="E76" s="17"/>
      <c r="F76" s="221"/>
      <c r="G76" s="12"/>
      <c r="H76" s="12"/>
      <c r="I76" s="221"/>
      <c r="J76" s="12"/>
      <c r="K76" s="12"/>
      <c r="L76" s="12"/>
      <c r="N76" s="71"/>
      <c r="O76" s="223"/>
      <c r="P76" s="223"/>
      <c r="Q76" s="223"/>
      <c r="R76" s="223"/>
      <c r="S76" s="223"/>
      <c r="T76" s="223"/>
    </row>
    <row r="77" spans="1:20" ht="40" customHeight="1" x14ac:dyDescent="0.15">
      <c r="A77" s="227"/>
      <c r="B77" s="16" t="s">
        <v>424</v>
      </c>
      <c r="C77" s="17"/>
      <c r="D77" s="17"/>
      <c r="E77" s="17"/>
      <c r="F77" s="222"/>
      <c r="G77" s="12"/>
      <c r="H77" s="12"/>
      <c r="I77" s="222"/>
      <c r="J77" s="12"/>
      <c r="K77" s="12"/>
      <c r="L77" s="12"/>
      <c r="N77" s="71"/>
      <c r="O77" s="223"/>
      <c r="P77" s="223"/>
      <c r="Q77" s="223"/>
      <c r="R77" s="223"/>
      <c r="S77" s="223"/>
      <c r="T77" s="223"/>
    </row>
    <row r="78" spans="1:20" ht="40" customHeight="1" x14ac:dyDescent="0.15">
      <c r="A78" s="225" t="s">
        <v>366</v>
      </c>
      <c r="B78" s="16" t="s">
        <v>426</v>
      </c>
      <c r="C78" s="17" t="s">
        <v>484</v>
      </c>
      <c r="D78" s="113" t="s">
        <v>452</v>
      </c>
      <c r="E78" s="118" t="s">
        <v>453</v>
      </c>
      <c r="F78" s="220" t="s">
        <v>483</v>
      </c>
      <c r="G78" s="116" t="s">
        <v>448</v>
      </c>
      <c r="H78" s="12"/>
      <c r="I78" s="220" t="s">
        <v>483</v>
      </c>
      <c r="J78" s="17" t="s">
        <v>445</v>
      </c>
      <c r="K78" s="117" t="s">
        <v>484</v>
      </c>
      <c r="L78" s="117" t="s">
        <v>486</v>
      </c>
      <c r="N78" s="71"/>
      <c r="O78" s="223"/>
      <c r="P78" s="223"/>
      <c r="Q78" s="223"/>
      <c r="R78" s="223"/>
      <c r="S78" s="223"/>
      <c r="T78" s="223"/>
    </row>
    <row r="79" spans="1:20" ht="40" customHeight="1" x14ac:dyDescent="0.15">
      <c r="A79" s="226"/>
      <c r="B79" s="16" t="s">
        <v>425</v>
      </c>
      <c r="C79" s="113" t="s">
        <v>485</v>
      </c>
      <c r="D79" s="17"/>
      <c r="E79" s="17"/>
      <c r="F79" s="221"/>
      <c r="G79" s="12"/>
      <c r="H79" s="12"/>
      <c r="I79" s="221"/>
      <c r="J79" s="12"/>
      <c r="K79" s="12"/>
      <c r="L79" s="12"/>
      <c r="N79" s="224"/>
      <c r="O79" s="224"/>
      <c r="P79" s="224"/>
      <c r="Q79" s="224"/>
      <c r="R79" s="224"/>
      <c r="S79" s="224"/>
      <c r="T79" s="224"/>
    </row>
    <row r="80" spans="1:20" ht="40" customHeight="1" x14ac:dyDescent="0.15">
      <c r="A80" s="227"/>
      <c r="B80" s="16" t="s">
        <v>424</v>
      </c>
      <c r="C80" s="113" t="s">
        <v>485</v>
      </c>
      <c r="D80" s="90"/>
      <c r="E80" s="90"/>
      <c r="F80" s="222"/>
      <c r="G80" s="12"/>
      <c r="H80" s="12"/>
      <c r="I80" s="222"/>
      <c r="J80" s="12"/>
      <c r="K80" s="12"/>
      <c r="L80" s="12"/>
      <c r="N80" s="71"/>
      <c r="O80" s="223"/>
      <c r="P80" s="223"/>
      <c r="Q80" s="223"/>
      <c r="R80" s="223"/>
      <c r="S80" s="223"/>
      <c r="T80" s="223"/>
    </row>
    <row r="81" spans="1:20" ht="40" customHeight="1" x14ac:dyDescent="0.15">
      <c r="A81" s="225" t="s">
        <v>367</v>
      </c>
      <c r="B81" s="16" t="s">
        <v>421</v>
      </c>
      <c r="C81" s="17" t="s">
        <v>484</v>
      </c>
      <c r="D81" s="113" t="s">
        <v>452</v>
      </c>
      <c r="E81" s="118" t="s">
        <v>453</v>
      </c>
      <c r="F81" s="220" t="s">
        <v>483</v>
      </c>
      <c r="G81" s="116" t="s">
        <v>448</v>
      </c>
      <c r="H81" s="17"/>
      <c r="I81" s="220" t="s">
        <v>483</v>
      </c>
      <c r="J81" s="17" t="s">
        <v>445</v>
      </c>
      <c r="K81" s="117" t="s">
        <v>484</v>
      </c>
      <c r="L81" s="117" t="s">
        <v>486</v>
      </c>
      <c r="N81" s="71"/>
      <c r="O81" s="223"/>
      <c r="P81" s="223"/>
      <c r="Q81" s="223"/>
      <c r="R81" s="223"/>
      <c r="S81" s="223"/>
      <c r="T81" s="223"/>
    </row>
    <row r="82" spans="1:20" ht="40" customHeight="1" x14ac:dyDescent="0.15">
      <c r="A82" s="226"/>
      <c r="B82" s="16" t="s">
        <v>422</v>
      </c>
      <c r="C82" s="113" t="s">
        <v>485</v>
      </c>
      <c r="D82" s="17"/>
      <c r="E82" s="17"/>
      <c r="F82" s="221"/>
      <c r="G82" s="17"/>
      <c r="H82" s="17"/>
      <c r="I82" s="221"/>
      <c r="J82" s="12"/>
      <c r="K82" s="12"/>
      <c r="L82" s="12"/>
    </row>
    <row r="83" spans="1:20" ht="40" customHeight="1" x14ac:dyDescent="0.15">
      <c r="A83" s="227"/>
      <c r="B83" s="16" t="s">
        <v>423</v>
      </c>
      <c r="C83" s="113" t="s">
        <v>485</v>
      </c>
      <c r="D83" s="90"/>
      <c r="E83" s="90"/>
      <c r="F83" s="222"/>
      <c r="G83" s="17"/>
      <c r="H83" s="17"/>
      <c r="I83" s="222"/>
      <c r="J83" s="12"/>
      <c r="K83" s="12"/>
      <c r="L83" s="12"/>
    </row>
    <row r="84" spans="1:20" ht="40" customHeight="1" x14ac:dyDescent="0.15">
      <c r="A84" s="225" t="s">
        <v>368</v>
      </c>
      <c r="B84" s="16" t="s">
        <v>420</v>
      </c>
      <c r="C84" s="17" t="s">
        <v>484</v>
      </c>
      <c r="D84" s="113" t="s">
        <v>452</v>
      </c>
      <c r="E84" s="118" t="s">
        <v>453</v>
      </c>
      <c r="F84" s="220" t="s">
        <v>439</v>
      </c>
      <c r="G84" s="116" t="s">
        <v>448</v>
      </c>
      <c r="H84" s="12"/>
      <c r="I84" s="220" t="s">
        <v>439</v>
      </c>
      <c r="J84" s="17" t="s">
        <v>445</v>
      </c>
      <c r="K84" s="117" t="s">
        <v>484</v>
      </c>
      <c r="L84" s="117" t="s">
        <v>486</v>
      </c>
    </row>
    <row r="85" spans="1:20" ht="40" customHeight="1" x14ac:dyDescent="0.15">
      <c r="A85" s="226"/>
      <c r="B85" s="16" t="s">
        <v>419</v>
      </c>
      <c r="C85" s="113" t="s">
        <v>485</v>
      </c>
      <c r="D85" s="17"/>
      <c r="E85" s="17"/>
      <c r="F85" s="221"/>
      <c r="G85" s="12"/>
      <c r="H85" s="12"/>
      <c r="I85" s="221"/>
      <c r="J85" s="12"/>
      <c r="K85" s="12"/>
      <c r="L85" s="12"/>
    </row>
    <row r="86" spans="1:20" ht="40" customHeight="1" x14ac:dyDescent="0.15">
      <c r="A86" s="227"/>
      <c r="B86" s="16" t="s">
        <v>418</v>
      </c>
      <c r="C86" s="113" t="s">
        <v>485</v>
      </c>
      <c r="D86" s="90"/>
      <c r="E86" s="90"/>
      <c r="F86" s="222"/>
      <c r="G86" s="12"/>
      <c r="H86" s="12"/>
      <c r="I86" s="222"/>
      <c r="J86" s="12"/>
      <c r="K86" s="12"/>
      <c r="L86" s="12"/>
    </row>
    <row r="89" spans="1:20" ht="18" x14ac:dyDescent="0.15">
      <c r="A89" s="18" t="s">
        <v>64</v>
      </c>
      <c r="B89" s="108" t="s">
        <v>218</v>
      </c>
      <c r="C89" s="13"/>
      <c r="D89" s="13"/>
      <c r="E89" s="13"/>
      <c r="F89" s="13"/>
      <c r="G89" s="13"/>
      <c r="H89" s="13"/>
    </row>
    <row r="90" spans="1:20" ht="30" x14ac:dyDescent="0.15">
      <c r="A90" s="22" t="s">
        <v>46</v>
      </c>
      <c r="B90" s="19"/>
      <c r="C90" s="21" t="s">
        <v>65</v>
      </c>
      <c r="D90" s="21" t="s">
        <v>66</v>
      </c>
      <c r="E90" s="21" t="s">
        <v>67</v>
      </c>
      <c r="F90" s="21" t="s">
        <v>68</v>
      </c>
      <c r="G90" s="21" t="s">
        <v>69</v>
      </c>
      <c r="H90" s="21" t="s">
        <v>70</v>
      </c>
      <c r="I90" s="21" t="s">
        <v>71</v>
      </c>
      <c r="J90" s="21" t="s">
        <v>72</v>
      </c>
      <c r="K90" s="21" t="s">
        <v>73</v>
      </c>
      <c r="L90" s="21" t="s">
        <v>47</v>
      </c>
    </row>
    <row r="91" spans="1:20" ht="40" customHeight="1" x14ac:dyDescent="0.15">
      <c r="A91" s="225" t="s">
        <v>369</v>
      </c>
      <c r="B91" s="16" t="s">
        <v>431</v>
      </c>
      <c r="C91" s="119" t="s">
        <v>489</v>
      </c>
      <c r="D91" s="16" t="s">
        <v>471</v>
      </c>
      <c r="E91" s="17" t="s">
        <v>442</v>
      </c>
      <c r="F91" s="220" t="s">
        <v>492</v>
      </c>
      <c r="G91" s="116" t="s">
        <v>448</v>
      </c>
      <c r="H91" s="17"/>
      <c r="I91" s="12"/>
      <c r="J91" s="12"/>
      <c r="K91" s="12"/>
      <c r="L91" s="12"/>
    </row>
    <row r="92" spans="1:20" ht="40" customHeight="1" x14ac:dyDescent="0.15">
      <c r="A92" s="226"/>
      <c r="B92" s="16" t="s">
        <v>432</v>
      </c>
      <c r="C92" s="113" t="s">
        <v>490</v>
      </c>
      <c r="D92" s="17"/>
      <c r="E92" s="17"/>
      <c r="F92" s="221"/>
      <c r="G92" s="17"/>
      <c r="H92" s="17"/>
      <c r="I92" s="12"/>
      <c r="J92" s="12"/>
      <c r="K92" s="12"/>
      <c r="L92" s="12"/>
    </row>
    <row r="93" spans="1:20" ht="40" customHeight="1" x14ac:dyDescent="0.15">
      <c r="A93" s="227"/>
      <c r="B93" s="16" t="s">
        <v>433</v>
      </c>
      <c r="C93" s="113" t="s">
        <v>491</v>
      </c>
      <c r="D93" s="17"/>
      <c r="E93" s="17"/>
      <c r="F93" s="222"/>
      <c r="G93" s="17"/>
      <c r="H93" s="17"/>
      <c r="I93" s="12"/>
      <c r="J93" s="12"/>
      <c r="K93" s="12"/>
      <c r="L93" s="12"/>
    </row>
    <row r="94" spans="1:20" ht="40" customHeight="1" x14ac:dyDescent="0.15">
      <c r="A94" s="225" t="s">
        <v>370</v>
      </c>
      <c r="B94" s="16" t="s">
        <v>434</v>
      </c>
      <c r="C94" s="17" t="s">
        <v>484</v>
      </c>
      <c r="D94" s="113" t="s">
        <v>452</v>
      </c>
      <c r="E94" s="118" t="s">
        <v>453</v>
      </c>
      <c r="F94" s="220" t="s">
        <v>483</v>
      </c>
      <c r="G94" s="116" t="s">
        <v>448</v>
      </c>
      <c r="H94" s="12"/>
      <c r="I94" s="220" t="s">
        <v>483</v>
      </c>
      <c r="J94" s="17" t="s">
        <v>445</v>
      </c>
      <c r="K94" s="117" t="s">
        <v>484</v>
      </c>
      <c r="L94" s="117" t="s">
        <v>486</v>
      </c>
    </row>
    <row r="95" spans="1:20" ht="40" customHeight="1" x14ac:dyDescent="0.15">
      <c r="A95" s="226"/>
      <c r="B95" s="16" t="s">
        <v>435</v>
      </c>
      <c r="C95" s="113" t="s">
        <v>485</v>
      </c>
      <c r="D95" s="17"/>
      <c r="E95" s="17"/>
      <c r="F95" s="221"/>
      <c r="G95" s="12"/>
      <c r="H95" s="12"/>
      <c r="I95" s="221"/>
      <c r="J95" s="12"/>
      <c r="K95" s="12"/>
      <c r="L95" s="12"/>
    </row>
    <row r="96" spans="1:20" ht="40" customHeight="1" x14ac:dyDescent="0.15">
      <c r="A96" s="227"/>
      <c r="B96" s="16" t="s">
        <v>436</v>
      </c>
      <c r="C96" s="113" t="s">
        <v>485</v>
      </c>
      <c r="D96" s="90"/>
      <c r="E96" s="90"/>
      <c r="F96" s="222"/>
      <c r="G96" s="12"/>
      <c r="H96" s="12"/>
      <c r="I96" s="222"/>
      <c r="J96" s="12"/>
      <c r="K96" s="12"/>
      <c r="L96" s="12"/>
    </row>
  </sheetData>
  <mergeCells count="81">
    <mergeCell ref="A11:A13"/>
    <mergeCell ref="A14:A16"/>
    <mergeCell ref="A17:A19"/>
    <mergeCell ref="A20:A22"/>
    <mergeCell ref="A23:A25"/>
    <mergeCell ref="A26:A28"/>
    <mergeCell ref="A29:A31"/>
    <mergeCell ref="A36:A38"/>
    <mergeCell ref="A39:A41"/>
    <mergeCell ref="A42:A44"/>
    <mergeCell ref="A49:A51"/>
    <mergeCell ref="A52:A54"/>
    <mergeCell ref="A55:A57"/>
    <mergeCell ref="A58:A60"/>
    <mergeCell ref="A65:A67"/>
    <mergeCell ref="A91:A93"/>
    <mergeCell ref="A94:A96"/>
    <mergeCell ref="A72:A74"/>
    <mergeCell ref="A75:A77"/>
    <mergeCell ref="A78:A80"/>
    <mergeCell ref="A81:A83"/>
    <mergeCell ref="A84:A86"/>
    <mergeCell ref="O14:T14"/>
    <mergeCell ref="O15:T15"/>
    <mergeCell ref="O16:T16"/>
    <mergeCell ref="N17:T17"/>
    <mergeCell ref="O18:T18"/>
    <mergeCell ref="O19:T19"/>
    <mergeCell ref="N20:T20"/>
    <mergeCell ref="O21:T21"/>
    <mergeCell ref="N22:T22"/>
    <mergeCell ref="O23:T23"/>
    <mergeCell ref="O81:T81"/>
    <mergeCell ref="O76:T76"/>
    <mergeCell ref="O77:T77"/>
    <mergeCell ref="O78:T78"/>
    <mergeCell ref="N79:T79"/>
    <mergeCell ref="O80:T80"/>
    <mergeCell ref="F11:F13"/>
    <mergeCell ref="F14:F16"/>
    <mergeCell ref="F17:F19"/>
    <mergeCell ref="F20:F22"/>
    <mergeCell ref="F23:F25"/>
    <mergeCell ref="F26:F28"/>
    <mergeCell ref="F29:F31"/>
    <mergeCell ref="F36:F38"/>
    <mergeCell ref="F39:F41"/>
    <mergeCell ref="F42:F44"/>
    <mergeCell ref="F49:F51"/>
    <mergeCell ref="F52:F54"/>
    <mergeCell ref="F55:F57"/>
    <mergeCell ref="F58:F60"/>
    <mergeCell ref="F65:F67"/>
    <mergeCell ref="F72:F74"/>
    <mergeCell ref="F75:F77"/>
    <mergeCell ref="F78:F80"/>
    <mergeCell ref="F81:F83"/>
    <mergeCell ref="F84:F86"/>
    <mergeCell ref="F91:F93"/>
    <mergeCell ref="F94:F96"/>
    <mergeCell ref="I11:I13"/>
    <mergeCell ref="I14:I16"/>
    <mergeCell ref="I17:I19"/>
    <mergeCell ref="I20:I22"/>
    <mergeCell ref="I23:I25"/>
    <mergeCell ref="I26:I28"/>
    <mergeCell ref="I29:I31"/>
    <mergeCell ref="I36:I38"/>
    <mergeCell ref="I39:I41"/>
    <mergeCell ref="I42:I44"/>
    <mergeCell ref="I55:I57"/>
    <mergeCell ref="I58:I60"/>
    <mergeCell ref="I49:I51"/>
    <mergeCell ref="I52:I54"/>
    <mergeCell ref="I84:I86"/>
    <mergeCell ref="I94:I96"/>
    <mergeCell ref="I65:I67"/>
    <mergeCell ref="I72:I74"/>
    <mergeCell ref="I75:I77"/>
    <mergeCell ref="I78:I80"/>
    <mergeCell ref="I81:I8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750B0-336C-4877-8595-1FA94648CD50}">
  <dimension ref="A3:I96"/>
  <sheetViews>
    <sheetView topLeftCell="A61" workbookViewId="0">
      <selection activeCell="C38" sqref="C38"/>
    </sheetView>
  </sheetViews>
  <sheetFormatPr baseColWidth="10" defaultColWidth="11.1640625" defaultRowHeight="14" x14ac:dyDescent="0.15"/>
  <cols>
    <col min="4" max="4" width="12.5" customWidth="1"/>
  </cols>
  <sheetData>
    <row r="3" spans="1:9" x14ac:dyDescent="0.15">
      <c r="A3" s="54" t="s">
        <v>219</v>
      </c>
      <c r="B3" s="55" t="s">
        <v>20</v>
      </c>
    </row>
    <row r="4" spans="1:9" ht="60" x14ac:dyDescent="0.15">
      <c r="B4" s="56" t="s">
        <v>220</v>
      </c>
      <c r="C4" s="14" t="s">
        <v>76</v>
      </c>
      <c r="D4" s="14" t="s">
        <v>77</v>
      </c>
      <c r="E4" s="14" t="s">
        <v>78</v>
      </c>
      <c r="F4" s="14" t="s">
        <v>79</v>
      </c>
      <c r="G4" s="14" t="s">
        <v>59</v>
      </c>
      <c r="H4" s="14" t="s">
        <v>80</v>
      </c>
      <c r="I4" s="23" t="s">
        <v>81</v>
      </c>
    </row>
    <row r="5" spans="1:9" x14ac:dyDescent="0.15">
      <c r="B5" s="12" t="str">
        <f>'8.1 ค่าน้ำหนักสาขาการจัดการน้ำ'!B36</f>
        <v>โครงการ 1</v>
      </c>
      <c r="C5" s="53">
        <f>'8.1 ค่าน้ำหนักสาขาการจัดการน้ำ'!C36</f>
        <v>23.333333333333332</v>
      </c>
      <c r="D5" s="53">
        <f>'8.1 ค่าน้ำหนักสาขาการจัดการน้ำ'!D36</f>
        <v>15</v>
      </c>
      <c r="E5" s="53">
        <f>'8.1 ค่าน้ำหนักสาขาการจัดการน้ำ'!E36</f>
        <v>14</v>
      </c>
      <c r="F5" s="53">
        <f>'8.1 ค่าน้ำหนักสาขาการจัดการน้ำ'!F36</f>
        <v>16.666666666666668</v>
      </c>
      <c r="G5" s="53">
        <f>'8.1 ค่าน้ำหนักสาขาการจัดการน้ำ'!G36</f>
        <v>14</v>
      </c>
      <c r="H5" s="53">
        <f>'8.1 ค่าน้ำหนักสาขาการจัดการน้ำ'!H36</f>
        <v>5</v>
      </c>
      <c r="I5" s="53">
        <f>'8.1 ค่าน้ำหนักสาขาการจัดการน้ำ'!I36</f>
        <v>88</v>
      </c>
    </row>
    <row r="6" spans="1:9" x14ac:dyDescent="0.15">
      <c r="B6" s="12" t="str">
        <f>'8.1 ค่าน้ำหนักสาขาการจัดการน้ำ'!B37</f>
        <v>โครงการ 2</v>
      </c>
      <c r="C6" s="53">
        <f>'8.1 ค่าน้ำหนักสาขาการจัดการน้ำ'!C37</f>
        <v>20</v>
      </c>
      <c r="D6" s="53">
        <f>'8.1 ค่าน้ำหนักสาขาการจัดการน้ำ'!D37</f>
        <v>11.666666666666666</v>
      </c>
      <c r="E6" s="53">
        <f>'8.1 ค่าน้ำหนักสาขาการจัดการน้ำ'!E37</f>
        <v>12.333333333333334</v>
      </c>
      <c r="F6" s="53">
        <f>'8.1 ค่าน้ำหนักสาขาการจัดการน้ำ'!F37</f>
        <v>16.666666666666668</v>
      </c>
      <c r="G6" s="53">
        <f>'8.1 ค่าน้ำหนักสาขาการจัดการน้ำ'!G37</f>
        <v>12.333333333333334</v>
      </c>
      <c r="H6" s="53">
        <f>'8.1 ค่าน้ำหนักสาขาการจัดการน้ำ'!H37</f>
        <v>5</v>
      </c>
      <c r="I6" s="53">
        <f>'8.1 ค่าน้ำหนักสาขาการจัดการน้ำ'!I37</f>
        <v>78</v>
      </c>
    </row>
    <row r="7" spans="1:9" x14ac:dyDescent="0.15">
      <c r="B7" s="12" t="str">
        <f>'8.1 ค่าน้ำหนักสาขาการจัดการน้ำ'!B38</f>
        <v>โครงการ 3</v>
      </c>
      <c r="C7" s="53">
        <f>'8.1 ค่าน้ำหนักสาขาการจัดการน้ำ'!C38</f>
        <v>23.333333333333332</v>
      </c>
      <c r="D7" s="53">
        <f>'8.1 ค่าน้ำหนักสาขาการจัดการน้ำ'!D38</f>
        <v>13.333333333333334</v>
      </c>
      <c r="E7" s="53">
        <f>'8.1 ค่าน้ำหนักสาขาการจัดการน้ำ'!E38</f>
        <v>13.333333333333334</v>
      </c>
      <c r="F7" s="53">
        <f>'8.1 ค่าน้ำหนักสาขาการจัดการน้ำ'!F38</f>
        <v>16.666666666666668</v>
      </c>
      <c r="G7" s="53">
        <f>'8.1 ค่าน้ำหนักสาขาการจัดการน้ำ'!G38</f>
        <v>14</v>
      </c>
      <c r="H7" s="53">
        <f>'8.1 ค่าน้ำหนักสาขาการจัดการน้ำ'!H38</f>
        <v>6</v>
      </c>
      <c r="I7" s="53">
        <f>'8.1 ค่าน้ำหนักสาขาการจัดการน้ำ'!I38</f>
        <v>86.666666666666671</v>
      </c>
    </row>
    <row r="8" spans="1:9" x14ac:dyDescent="0.15">
      <c r="B8" s="12" t="str">
        <f>'8.1 ค่าน้ำหนักสาขาการจัดการน้ำ'!B39</f>
        <v>โครงการ 4</v>
      </c>
      <c r="C8" s="53">
        <f>'8.1 ค่าน้ำหนักสาขาการจัดการน้ำ'!C39</f>
        <v>21.666666666666668</v>
      </c>
      <c r="D8" s="53">
        <f>'8.1 ค่าน้ำหนักสาขาการจัดการน้ำ'!D39</f>
        <v>12.333333333333334</v>
      </c>
      <c r="E8" s="53">
        <f>'8.1 ค่าน้ำหนักสาขาการจัดการน้ำ'!E39</f>
        <v>12.333333333333334</v>
      </c>
      <c r="F8" s="53">
        <f>'8.1 ค่าน้ำหนักสาขาการจัดการน้ำ'!F39</f>
        <v>16.666666666666668</v>
      </c>
      <c r="G8" s="53">
        <f>'8.1 ค่าน้ำหนักสาขาการจัดการน้ำ'!G39</f>
        <v>13.333333333333334</v>
      </c>
      <c r="H8" s="53">
        <f>'8.1 ค่าน้ำหนักสาขาการจัดการน้ำ'!H39</f>
        <v>6.666666666666667</v>
      </c>
      <c r="I8" s="53">
        <f>'8.1 ค่าน้ำหนักสาขาการจัดการน้ำ'!I39</f>
        <v>83</v>
      </c>
    </row>
    <row r="9" spans="1:9" x14ac:dyDescent="0.15">
      <c r="B9" s="12" t="str">
        <f>'8.1 ค่าน้ำหนักสาขาการจัดการน้ำ'!B40</f>
        <v>โครงการ 5</v>
      </c>
      <c r="C9" s="53">
        <f>'8.1 ค่าน้ำหนักสาขาการจัดการน้ำ'!C40</f>
        <v>23.333333333333332</v>
      </c>
      <c r="D9" s="53">
        <f>'8.1 ค่าน้ำหนักสาขาการจัดการน้ำ'!D40</f>
        <v>13.333333333333334</v>
      </c>
      <c r="E9" s="53">
        <f>'8.1 ค่าน้ำหนักสาขาการจัดการน้ำ'!E40</f>
        <v>12.333333333333334</v>
      </c>
      <c r="F9" s="53">
        <f>'8.1 ค่าน้ำหนักสาขาการจัดการน้ำ'!F40</f>
        <v>15</v>
      </c>
      <c r="G9" s="53">
        <f>'8.1 ค่าน้ำหนักสาขาการจัดการน้ำ'!G40</f>
        <v>10</v>
      </c>
      <c r="H9" s="53">
        <f>'8.1 ค่าน้ำหนักสาขาการจัดการน้ำ'!H40</f>
        <v>5.333333333333333</v>
      </c>
      <c r="I9" s="53">
        <f>'8.1 ค่าน้ำหนักสาขาการจัดการน้ำ'!I40</f>
        <v>79.333333333333329</v>
      </c>
    </row>
    <row r="10" spans="1:9" x14ac:dyDescent="0.15">
      <c r="B10" s="12" t="str">
        <f>'8.1 ค่าน้ำหนักสาขาการจัดการน้ำ'!B41</f>
        <v>โครงการ 6</v>
      </c>
      <c r="C10" s="53">
        <f>'8.1 ค่าน้ำหนักสาขาการจัดการน้ำ'!C41</f>
        <v>23.333333333333332</v>
      </c>
      <c r="D10" s="53">
        <f>'8.1 ค่าน้ำหนักสาขาการจัดการน้ำ'!D41</f>
        <v>13.333333333333334</v>
      </c>
      <c r="E10" s="53">
        <f>'8.1 ค่าน้ำหนักสาขาการจัดการน้ำ'!E41</f>
        <v>14</v>
      </c>
      <c r="F10" s="53">
        <f>'8.1 ค่าน้ำหนักสาขาการจัดการน้ำ'!F41</f>
        <v>16.666666666666668</v>
      </c>
      <c r="G10" s="53">
        <f>'8.1 ค่าน้ำหนักสาขาการจัดการน้ำ'!G41</f>
        <v>13.333333333333334</v>
      </c>
      <c r="H10" s="53">
        <f>'8.1 ค่าน้ำหนักสาขาการจัดการน้ำ'!H41</f>
        <v>6</v>
      </c>
      <c r="I10" s="53">
        <f>'8.1 ค่าน้ำหนักสาขาการจัดการน้ำ'!I41</f>
        <v>86.666666666666657</v>
      </c>
    </row>
    <row r="11" spans="1:9" x14ac:dyDescent="0.15">
      <c r="B11" s="12" t="str">
        <f>'8.1 ค่าน้ำหนักสาขาการจัดการน้ำ'!B42</f>
        <v>โครงการ 7</v>
      </c>
      <c r="C11" s="53">
        <f>'8.1 ค่าน้ำหนักสาขาการจัดการน้ำ'!C42</f>
        <v>21.666666666666668</v>
      </c>
      <c r="D11" s="53">
        <f>'8.1 ค่าน้ำหนักสาขาการจัดการน้ำ'!D42</f>
        <v>12.333333333333334</v>
      </c>
      <c r="E11" s="53">
        <f>'8.1 ค่าน้ำหนักสาขาการจัดการน้ำ'!E42</f>
        <v>15</v>
      </c>
      <c r="F11" s="53">
        <f>'8.1 ค่าน้ำหนักสาขาการจัดการน้ำ'!F42</f>
        <v>18.333333333333332</v>
      </c>
      <c r="G11" s="53">
        <f>'8.1 ค่าน้ำหนักสาขาการจัดการน้ำ'!G42</f>
        <v>10</v>
      </c>
      <c r="H11" s="53">
        <f>'8.1 ค่าน้ำหนักสาขาการจัดการน้ำ'!H42</f>
        <v>9.3333333333333339</v>
      </c>
      <c r="I11" s="53">
        <f>'8.1 ค่าน้ำหนักสาขาการจัดการน้ำ'!I42</f>
        <v>86.666666666666657</v>
      </c>
    </row>
    <row r="12" spans="1:9" x14ac:dyDescent="0.15">
      <c r="B12" s="12"/>
      <c r="C12" s="53"/>
      <c r="D12" s="53"/>
      <c r="E12" s="53"/>
      <c r="F12" s="53"/>
      <c r="G12" s="53"/>
      <c r="H12" s="53"/>
      <c r="I12" s="53"/>
    </row>
    <row r="13" spans="1:9" x14ac:dyDescent="0.15">
      <c r="B13" s="12"/>
      <c r="C13" s="53"/>
      <c r="D13" s="53"/>
      <c r="E13" s="53"/>
      <c r="F13" s="53"/>
      <c r="G13" s="53"/>
      <c r="H13" s="53"/>
      <c r="I13" s="53"/>
    </row>
    <row r="14" spans="1:9" x14ac:dyDescent="0.15">
      <c r="B14" s="12"/>
      <c r="C14" s="53"/>
      <c r="D14" s="53"/>
      <c r="E14" s="53"/>
      <c r="F14" s="53"/>
      <c r="G14" s="53"/>
      <c r="H14" s="53"/>
      <c r="I14" s="53"/>
    </row>
    <row r="15" spans="1:9" x14ac:dyDescent="0.15">
      <c r="B15" s="12"/>
      <c r="C15" s="53"/>
      <c r="D15" s="53"/>
      <c r="E15" s="53"/>
      <c r="F15" s="53"/>
      <c r="G15" s="53"/>
      <c r="H15" s="53"/>
      <c r="I15" s="53"/>
    </row>
    <row r="16" spans="1:9" x14ac:dyDescent="0.15">
      <c r="B16" s="12"/>
      <c r="C16" s="53"/>
      <c r="D16" s="53"/>
      <c r="E16" s="53"/>
      <c r="F16" s="53"/>
      <c r="G16" s="53"/>
      <c r="H16" s="53"/>
      <c r="I16" s="53"/>
    </row>
    <row r="19" spans="1:9" x14ac:dyDescent="0.15">
      <c r="A19" s="54" t="s">
        <v>219</v>
      </c>
      <c r="B19" s="55" t="s">
        <v>21</v>
      </c>
    </row>
    <row r="20" spans="1:9" ht="60" x14ac:dyDescent="0.15">
      <c r="B20" s="56" t="s">
        <v>220</v>
      </c>
      <c r="C20" s="14" t="s">
        <v>76</v>
      </c>
      <c r="D20" s="14" t="s">
        <v>77</v>
      </c>
      <c r="E20" s="14" t="s">
        <v>78</v>
      </c>
      <c r="F20" s="14" t="s">
        <v>79</v>
      </c>
      <c r="G20" s="14" t="s">
        <v>59</v>
      </c>
      <c r="H20" s="14" t="s">
        <v>80</v>
      </c>
      <c r="I20" s="23" t="s">
        <v>81</v>
      </c>
    </row>
    <row r="21" spans="1:9" x14ac:dyDescent="0.15">
      <c r="B21" s="12" t="s">
        <v>50</v>
      </c>
      <c r="C21" s="53">
        <f>'8.2 ค่าน้ำหนักสาขาการเกษตร'!C47</f>
        <v>23.75</v>
      </c>
      <c r="D21" s="53">
        <f>'8.2 ค่าน้ำหนักสาขาการเกษตร'!D47</f>
        <v>15</v>
      </c>
      <c r="E21" s="53">
        <f>'8.2 ค่าน้ำหนักสาขาการเกษตร'!E47</f>
        <v>15</v>
      </c>
      <c r="F21" s="53">
        <f>'8.2 ค่าน้ำหนักสาขาการเกษตร'!F47</f>
        <v>19.5</v>
      </c>
      <c r="G21" s="53">
        <f>'8.2 ค่าน้ำหนักสาขาการเกษตร'!G47</f>
        <v>11.75</v>
      </c>
      <c r="H21" s="53">
        <f>'8.2 ค่าน้ำหนักสาขาการเกษตร'!H47</f>
        <v>9.5</v>
      </c>
      <c r="I21" s="53">
        <f>'8.2 ค่าน้ำหนักสาขาการเกษตร'!I47</f>
        <v>94.5</v>
      </c>
    </row>
    <row r="22" spans="1:9" x14ac:dyDescent="0.15">
      <c r="B22" s="12" t="s">
        <v>51</v>
      </c>
      <c r="C22" s="53">
        <f>'8.2 ค่าน้ำหนักสาขาการเกษตร'!C48</f>
        <v>20</v>
      </c>
      <c r="D22" s="53">
        <f>'8.2 ค่าน้ำหนักสาขาการเกษตร'!D48</f>
        <v>11.25</v>
      </c>
      <c r="E22" s="53">
        <f>'8.2 ค่าน้ำหนักสาขาการเกษตร'!E48</f>
        <v>12</v>
      </c>
      <c r="F22" s="53">
        <f>'8.2 ค่าน้ำหนักสาขาการเกษตร'!F48</f>
        <v>15.75</v>
      </c>
      <c r="G22" s="53">
        <f>'8.2 ค่าน้ำหนักสาขาการเกษตร'!G48</f>
        <v>10.75</v>
      </c>
      <c r="H22" s="53">
        <f>'8.2 ค่าน้ำหนักสาขาการเกษตร'!H48</f>
        <v>6.5</v>
      </c>
      <c r="I22" s="53">
        <f>'8.2 ค่าน้ำหนักสาขาการเกษตร'!I48</f>
        <v>76.25</v>
      </c>
    </row>
    <row r="23" spans="1:9" x14ac:dyDescent="0.15">
      <c r="B23" s="12" t="s">
        <v>52</v>
      </c>
      <c r="C23" s="53">
        <f>'8.2 ค่าน้ำหนักสาขาการเกษตร'!C49</f>
        <v>20</v>
      </c>
      <c r="D23" s="53">
        <f>'8.2 ค่าน้ำหนักสาขาการเกษตร'!D49</f>
        <v>11.25</v>
      </c>
      <c r="E23" s="53">
        <f>'8.2 ค่าน้ำหนักสาขาการเกษตร'!E49</f>
        <v>12</v>
      </c>
      <c r="F23" s="53">
        <f>'8.2 ค่าน้ำหนักสาขาการเกษตร'!F49</f>
        <v>15.75</v>
      </c>
      <c r="G23" s="53">
        <f>'8.2 ค่าน้ำหนักสาขาการเกษตร'!G49</f>
        <v>10.75</v>
      </c>
      <c r="H23" s="53">
        <f>'8.2 ค่าน้ำหนักสาขาการเกษตร'!H49</f>
        <v>6.5</v>
      </c>
      <c r="I23" s="53">
        <f>'8.2 ค่าน้ำหนักสาขาการเกษตร'!I49</f>
        <v>76.25</v>
      </c>
    </row>
    <row r="24" spans="1:9" x14ac:dyDescent="0.15">
      <c r="B24" s="12"/>
      <c r="C24" s="53"/>
      <c r="D24" s="53"/>
      <c r="E24" s="53"/>
      <c r="F24" s="53"/>
      <c r="G24" s="53"/>
      <c r="H24" s="53"/>
      <c r="I24" s="53"/>
    </row>
    <row r="25" spans="1:9" x14ac:dyDescent="0.15">
      <c r="B25" s="12"/>
      <c r="C25" s="53"/>
      <c r="D25" s="53"/>
      <c r="E25" s="53"/>
      <c r="F25" s="53"/>
      <c r="G25" s="53"/>
      <c r="H25" s="53"/>
      <c r="I25" s="53"/>
    </row>
    <row r="26" spans="1:9" x14ac:dyDescent="0.15">
      <c r="B26" s="12"/>
      <c r="C26" s="53"/>
      <c r="D26" s="53"/>
      <c r="E26" s="53"/>
      <c r="F26" s="53"/>
      <c r="G26" s="53"/>
      <c r="H26" s="53"/>
      <c r="I26" s="53"/>
    </row>
    <row r="27" spans="1:9" x14ac:dyDescent="0.15">
      <c r="B27" s="12"/>
      <c r="C27" s="53"/>
      <c r="D27" s="53"/>
      <c r="E27" s="53"/>
      <c r="F27" s="53"/>
      <c r="G27" s="53"/>
      <c r="H27" s="53"/>
      <c r="I27" s="53"/>
    </row>
    <row r="28" spans="1:9" x14ac:dyDescent="0.15">
      <c r="B28" s="12"/>
      <c r="C28" s="53"/>
      <c r="D28" s="53"/>
      <c r="E28" s="53"/>
      <c r="F28" s="53"/>
      <c r="G28" s="53"/>
      <c r="H28" s="53"/>
      <c r="I28" s="53"/>
    </row>
    <row r="29" spans="1:9" x14ac:dyDescent="0.15">
      <c r="B29" s="12"/>
      <c r="C29" s="53"/>
      <c r="D29" s="12"/>
      <c r="E29" s="12"/>
      <c r="F29" s="12"/>
      <c r="G29" s="12"/>
      <c r="H29" s="12"/>
      <c r="I29" s="12"/>
    </row>
    <row r="30" spans="1:9" x14ac:dyDescent="0.15">
      <c r="B30" s="12"/>
      <c r="C30" s="53"/>
      <c r="D30" s="12"/>
      <c r="E30" s="12"/>
      <c r="F30" s="12"/>
      <c r="G30" s="12"/>
      <c r="H30" s="12"/>
      <c r="I30" s="12"/>
    </row>
    <row r="31" spans="1:9" x14ac:dyDescent="0.15">
      <c r="B31" s="12"/>
      <c r="C31" s="53"/>
      <c r="D31" s="12"/>
      <c r="E31" s="12"/>
      <c r="F31" s="12"/>
      <c r="G31" s="12"/>
      <c r="H31" s="12"/>
      <c r="I31" s="12"/>
    </row>
    <row r="32" spans="1:9" x14ac:dyDescent="0.15">
      <c r="B32" s="12"/>
      <c r="C32" s="53"/>
      <c r="D32" s="12"/>
      <c r="E32" s="12"/>
      <c r="F32" s="12"/>
      <c r="G32" s="12"/>
      <c r="H32" s="12"/>
      <c r="I32" s="12"/>
    </row>
    <row r="35" spans="1:9" x14ac:dyDescent="0.15">
      <c r="A35" s="54" t="s">
        <v>219</v>
      </c>
      <c r="B35" s="55" t="s">
        <v>23</v>
      </c>
    </row>
    <row r="36" spans="1:9" ht="60" x14ac:dyDescent="0.15">
      <c r="B36" s="56" t="s">
        <v>220</v>
      </c>
      <c r="C36" s="14" t="s">
        <v>76</v>
      </c>
      <c r="D36" s="14" t="s">
        <v>77</v>
      </c>
      <c r="E36" s="14" t="s">
        <v>78</v>
      </c>
      <c r="F36" s="14" t="s">
        <v>79</v>
      </c>
      <c r="G36" s="14" t="s">
        <v>59</v>
      </c>
      <c r="H36" s="14" t="s">
        <v>80</v>
      </c>
      <c r="I36" s="23" t="s">
        <v>81</v>
      </c>
    </row>
    <row r="37" spans="1:9" x14ac:dyDescent="0.15">
      <c r="B37" s="12" t="s">
        <v>50</v>
      </c>
      <c r="C37" s="53">
        <f>'8.3 ค่าน้ำหนักสาขาการท่องเที่ยว'!C38</f>
        <v>20</v>
      </c>
      <c r="D37" s="53">
        <f>'8.3 ค่าน้ำหนักสาขาการท่องเที่ยว'!D38</f>
        <v>11</v>
      </c>
      <c r="E37" s="53">
        <f>'8.3 ค่าน้ำหนักสาขาการท่องเที่ยว'!E38</f>
        <v>12.333333333333334</v>
      </c>
      <c r="F37" s="53">
        <f>'8.3 ค่าน้ำหนักสาขาการท่องเที่ยว'!F38</f>
        <v>16</v>
      </c>
      <c r="G37" s="53">
        <f>'8.3 ค่าน้ำหนักสาขาการท่องเที่ยว'!G38</f>
        <v>9</v>
      </c>
      <c r="H37" s="53">
        <f>'8.3 ค่าน้ำหนักสาขาการท่องเที่ยว'!H38</f>
        <v>9.3333333333333339</v>
      </c>
      <c r="I37" s="53">
        <f>'8.3 ค่าน้ำหนักสาขาการท่องเที่ยว'!I38</f>
        <v>77.666666666666671</v>
      </c>
    </row>
    <row r="38" spans="1:9" x14ac:dyDescent="0.15">
      <c r="B38" s="12" t="s">
        <v>51</v>
      </c>
      <c r="C38" s="53">
        <f>'8.3 ค่าน้ำหนักสาขาการท่องเที่ยว'!C39</f>
        <v>22.333333333333332</v>
      </c>
      <c r="D38" s="53">
        <f>'8.3 ค่าน้ำหนักสาขาการท่องเที่ยว'!D39</f>
        <v>12.333333333333334</v>
      </c>
      <c r="E38" s="53">
        <f>'8.3 ค่าน้ำหนักสาขาการท่องเที่ยว'!E39</f>
        <v>14</v>
      </c>
      <c r="F38" s="53">
        <f>'8.3 ค่าน้ำหนักสาขาการท่องเที่ยว'!F39</f>
        <v>17.333333333333332</v>
      </c>
      <c r="G38" s="53">
        <f>'8.3 ค่าน้ำหนักสาขาการท่องเที่ยว'!G39</f>
        <v>10.666666666666666</v>
      </c>
      <c r="H38" s="53">
        <f>'8.3 ค่าน้ำหนักสาขาการท่องเที่ยว'!H39</f>
        <v>9</v>
      </c>
      <c r="I38" s="53">
        <f>'8.3 ค่าน้ำหนักสาขาการท่องเที่ยว'!I39</f>
        <v>85.666666666666671</v>
      </c>
    </row>
    <row r="39" spans="1:9" x14ac:dyDescent="0.15">
      <c r="B39" s="12" t="s">
        <v>52</v>
      </c>
      <c r="C39" s="53">
        <f>'8.3 ค่าน้ำหนักสาขาการท่องเที่ยว'!C40</f>
        <v>22.333333333333332</v>
      </c>
      <c r="D39" s="53">
        <f>'8.3 ค่าน้ำหนักสาขาการท่องเที่ยว'!D40</f>
        <v>10.666666666666666</v>
      </c>
      <c r="E39" s="53">
        <f>'8.3 ค่าน้ำหนักสาขาการท่องเที่ยว'!E40</f>
        <v>14</v>
      </c>
      <c r="F39" s="53">
        <f>'8.3 ค่าน้ำหนักสาขาการท่องเที่ยว'!F40</f>
        <v>16</v>
      </c>
      <c r="G39" s="53">
        <f>'8.3 ค่าน้ำหนักสาขาการท่องเที่ยว'!G40</f>
        <v>12.333333333333334</v>
      </c>
      <c r="H39" s="53">
        <f>'8.3 ค่าน้ำหนักสาขาการท่องเที่ยว'!H40</f>
        <v>9</v>
      </c>
      <c r="I39" s="53">
        <f>'8.3 ค่าน้ำหนักสาขาการท่องเที่ยว'!I40</f>
        <v>84.333333333333329</v>
      </c>
    </row>
    <row r="40" spans="1:9" x14ac:dyDescent="0.15">
      <c r="B40" s="12" t="s">
        <v>53</v>
      </c>
      <c r="C40" s="53">
        <f>'8.3 ค่าน้ำหนักสาขาการท่องเที่ยว'!C41</f>
        <v>22</v>
      </c>
      <c r="D40" s="53">
        <f>'8.3 ค่าน้ำหนักสาขาการท่องเที่ยว'!D41</f>
        <v>12</v>
      </c>
      <c r="E40" s="53">
        <f>'8.3 ค่าน้ำหนักสาขาการท่องเที่ยว'!E41</f>
        <v>14</v>
      </c>
      <c r="F40" s="53">
        <f>'8.3 ค่าน้ำหนักสาขาการท่องเที่ยว'!F41</f>
        <v>17.333333333333332</v>
      </c>
      <c r="G40" s="53">
        <f>'8.3 ค่าน้ำหนักสาขาการท่องเที่ยว'!G41</f>
        <v>12.333333333333334</v>
      </c>
      <c r="H40" s="53">
        <f>'8.3 ค่าน้ำหนักสาขาการท่องเที่ยว'!H41</f>
        <v>8.6666666666666661</v>
      </c>
      <c r="I40" s="53">
        <f>'8.3 ค่าน้ำหนักสาขาการท่องเที่ยว'!I41</f>
        <v>86.333333333333329</v>
      </c>
    </row>
    <row r="41" spans="1:9" x14ac:dyDescent="0.15">
      <c r="B41" s="12"/>
      <c r="C41" s="53"/>
      <c r="D41" s="53"/>
      <c r="E41" s="53"/>
      <c r="F41" s="53"/>
      <c r="G41" s="53"/>
      <c r="H41" s="53"/>
      <c r="I41" s="53"/>
    </row>
    <row r="42" spans="1:9" x14ac:dyDescent="0.15">
      <c r="B42" s="12"/>
      <c r="C42" s="53"/>
      <c r="D42" s="53"/>
      <c r="E42" s="53"/>
      <c r="F42" s="53"/>
      <c r="G42" s="53"/>
      <c r="H42" s="53"/>
      <c r="I42" s="53"/>
    </row>
    <row r="43" spans="1:9" x14ac:dyDescent="0.15">
      <c r="B43" s="12"/>
      <c r="C43" s="53"/>
      <c r="D43" s="53"/>
      <c r="E43" s="53"/>
      <c r="F43" s="53"/>
      <c r="G43" s="53"/>
      <c r="H43" s="53"/>
      <c r="I43" s="53"/>
    </row>
    <row r="44" spans="1:9" x14ac:dyDescent="0.15">
      <c r="B44" s="12"/>
      <c r="C44" s="53"/>
      <c r="D44" s="12"/>
      <c r="E44" s="12"/>
      <c r="F44" s="12"/>
      <c r="G44" s="12"/>
      <c r="H44" s="12"/>
      <c r="I44" s="57"/>
    </row>
    <row r="45" spans="1:9" x14ac:dyDescent="0.15">
      <c r="B45" s="12"/>
      <c r="C45" s="53"/>
      <c r="D45" s="12"/>
      <c r="E45" s="12"/>
      <c r="F45" s="12"/>
      <c r="G45" s="12"/>
      <c r="H45" s="12"/>
      <c r="I45" s="12"/>
    </row>
    <row r="46" spans="1:9" x14ac:dyDescent="0.15">
      <c r="B46" s="12"/>
      <c r="C46" s="53"/>
      <c r="D46" s="12"/>
      <c r="E46" s="12"/>
      <c r="F46" s="12"/>
      <c r="G46" s="12"/>
      <c r="H46" s="12"/>
      <c r="I46" s="12"/>
    </row>
    <row r="47" spans="1:9" x14ac:dyDescent="0.15">
      <c r="B47" s="12"/>
      <c r="C47" s="53"/>
      <c r="D47" s="12"/>
      <c r="E47" s="12"/>
      <c r="F47" s="12"/>
      <c r="G47" s="12"/>
      <c r="H47" s="12"/>
      <c r="I47" s="12"/>
    </row>
    <row r="48" spans="1:9" x14ac:dyDescent="0.15">
      <c r="B48" s="12"/>
      <c r="C48" s="53"/>
      <c r="D48" s="12"/>
      <c r="E48" s="12"/>
      <c r="F48" s="12"/>
      <c r="G48" s="12"/>
      <c r="H48" s="12"/>
      <c r="I48" s="12"/>
    </row>
    <row r="51" spans="1:9" x14ac:dyDescent="0.15">
      <c r="A51" s="54" t="s">
        <v>219</v>
      </c>
      <c r="B51" s="55" t="s">
        <v>24</v>
      </c>
    </row>
    <row r="52" spans="1:9" ht="60" x14ac:dyDescent="0.15">
      <c r="B52" s="56" t="s">
        <v>220</v>
      </c>
      <c r="C52" s="14" t="s">
        <v>76</v>
      </c>
      <c r="D52" s="14" t="s">
        <v>77</v>
      </c>
      <c r="E52" s="14" t="s">
        <v>78</v>
      </c>
      <c r="F52" s="14" t="s">
        <v>79</v>
      </c>
      <c r="G52" s="14" t="s">
        <v>59</v>
      </c>
      <c r="H52" s="14" t="s">
        <v>80</v>
      </c>
      <c r="I52" s="23" t="s">
        <v>81</v>
      </c>
    </row>
    <row r="53" spans="1:9" x14ac:dyDescent="0.15">
      <c r="B53" s="12" t="s">
        <v>50</v>
      </c>
      <c r="C53" s="53">
        <f>'8.4 ค่าน้ำหนักสาขาสาธารณสุข'!C45</f>
        <v>22</v>
      </c>
      <c r="D53" s="53">
        <f>'8.4 ค่าน้ำหนักสาขาสาธารณสุข'!D45</f>
        <v>13.5</v>
      </c>
      <c r="E53" s="53">
        <f>'8.4 ค่าน้ำหนักสาขาสาธารณสุข'!E45</f>
        <v>11.5</v>
      </c>
      <c r="F53" s="53">
        <f>'8.4 ค่าน้ำหนักสาขาสาธารณสุข'!F45</f>
        <v>16</v>
      </c>
      <c r="G53" s="53">
        <f>'8.4 ค่าน้ำหนักสาขาสาธารณสุข'!G45</f>
        <v>12.166666666666666</v>
      </c>
      <c r="H53" s="53">
        <f>'8.4 ค่าน้ำหนักสาขาสาธารณสุข'!H45</f>
        <v>6.166666666666667</v>
      </c>
      <c r="I53" s="53">
        <f>'8.4 ค่าน้ำหนักสาขาสาธารณสุข'!I45</f>
        <v>81.333333333333343</v>
      </c>
    </row>
    <row r="54" spans="1:9" x14ac:dyDescent="0.15">
      <c r="B54" s="12"/>
      <c r="C54" s="53"/>
      <c r="D54" s="53"/>
      <c r="E54" s="53"/>
      <c r="F54" s="53"/>
      <c r="G54" s="53"/>
      <c r="H54" s="53"/>
      <c r="I54" s="53"/>
    </row>
    <row r="55" spans="1:9" x14ac:dyDescent="0.15">
      <c r="B55" s="12"/>
      <c r="C55" s="53"/>
      <c r="D55" s="53"/>
      <c r="E55" s="53"/>
      <c r="F55" s="53"/>
      <c r="G55" s="53"/>
      <c r="H55" s="53"/>
      <c r="I55" s="53"/>
    </row>
    <row r="56" spans="1:9" x14ac:dyDescent="0.15">
      <c r="B56" s="12"/>
      <c r="C56" s="53"/>
      <c r="D56" s="53"/>
      <c r="E56" s="53"/>
      <c r="F56" s="53"/>
      <c r="G56" s="53"/>
      <c r="H56" s="53"/>
      <c r="I56" s="53"/>
    </row>
    <row r="57" spans="1:9" x14ac:dyDescent="0.15">
      <c r="B57" s="12"/>
      <c r="C57" s="53"/>
      <c r="D57" s="53"/>
      <c r="E57" s="53"/>
      <c r="F57" s="53"/>
      <c r="G57" s="53"/>
      <c r="H57" s="53"/>
      <c r="I57" s="53"/>
    </row>
    <row r="58" spans="1:9" x14ac:dyDescent="0.15">
      <c r="B58" s="12"/>
      <c r="C58" s="53"/>
      <c r="D58" s="53"/>
      <c r="E58" s="53"/>
      <c r="F58" s="53"/>
      <c r="G58" s="53"/>
      <c r="H58" s="53"/>
      <c r="I58" s="53"/>
    </row>
    <row r="59" spans="1:9" x14ac:dyDescent="0.15">
      <c r="B59" s="12"/>
      <c r="C59" s="53"/>
      <c r="D59" s="53"/>
      <c r="E59" s="53"/>
      <c r="F59" s="53"/>
      <c r="G59" s="53"/>
      <c r="H59" s="53"/>
      <c r="I59" s="53"/>
    </row>
    <row r="60" spans="1:9" x14ac:dyDescent="0.15">
      <c r="B60" s="12"/>
      <c r="C60" s="53"/>
      <c r="D60" s="53"/>
      <c r="E60" s="53"/>
      <c r="F60" s="53"/>
      <c r="G60" s="53"/>
      <c r="H60" s="53"/>
      <c r="I60" s="53"/>
    </row>
    <row r="61" spans="1:9" x14ac:dyDescent="0.15">
      <c r="B61" s="12"/>
      <c r="C61" s="53"/>
      <c r="D61" s="53"/>
      <c r="E61" s="53"/>
      <c r="F61" s="53"/>
      <c r="G61" s="53"/>
      <c r="H61" s="53"/>
      <c r="I61" s="53"/>
    </row>
    <row r="62" spans="1:9" x14ac:dyDescent="0.15">
      <c r="B62" s="12"/>
      <c r="C62" s="53"/>
      <c r="D62" s="53"/>
      <c r="E62" s="53"/>
      <c r="F62" s="53"/>
      <c r="G62" s="53"/>
      <c r="H62" s="53"/>
      <c r="I62" s="53"/>
    </row>
    <row r="63" spans="1:9" x14ac:dyDescent="0.15">
      <c r="B63" s="12"/>
      <c r="C63" s="53"/>
      <c r="D63" s="53"/>
      <c r="E63" s="53"/>
      <c r="F63" s="53"/>
      <c r="G63" s="53"/>
      <c r="H63" s="53"/>
      <c r="I63" s="53"/>
    </row>
    <row r="64" spans="1:9" x14ac:dyDescent="0.15">
      <c r="B64" s="12"/>
      <c r="C64" s="53"/>
      <c r="D64" s="53"/>
      <c r="E64" s="53"/>
      <c r="F64" s="53"/>
      <c r="G64" s="53"/>
      <c r="H64" s="53"/>
      <c r="I64" s="53"/>
    </row>
    <row r="67" spans="1:9" x14ac:dyDescent="0.15">
      <c r="A67" s="54" t="s">
        <v>219</v>
      </c>
      <c r="B67" s="55" t="s">
        <v>25</v>
      </c>
    </row>
    <row r="68" spans="1:9" ht="60" x14ac:dyDescent="0.15">
      <c r="B68" s="56" t="s">
        <v>220</v>
      </c>
      <c r="C68" s="14" t="s">
        <v>76</v>
      </c>
      <c r="D68" s="14" t="s">
        <v>77</v>
      </c>
      <c r="E68" s="14" t="s">
        <v>78</v>
      </c>
      <c r="F68" s="14" t="s">
        <v>79</v>
      </c>
      <c r="G68" s="14" t="s">
        <v>59</v>
      </c>
      <c r="H68" s="14" t="s">
        <v>80</v>
      </c>
      <c r="I68" s="23" t="s">
        <v>81</v>
      </c>
    </row>
    <row r="69" spans="1:9" x14ac:dyDescent="0.15">
      <c r="B69" s="12" t="str">
        <f>'8.5 ค่าน้ำหนักสาขาทรัพยากร'!B58</f>
        <v>โครงการ 1</v>
      </c>
      <c r="C69" s="53">
        <f>'8.5 ค่าน้ำหนักสาขาทรัพยากร'!C58</f>
        <v>23.571428571428573</v>
      </c>
      <c r="D69" s="53">
        <f>'8.5 ค่าน้ำหนักสาขาทรัพยากร'!D58</f>
        <v>14</v>
      </c>
      <c r="E69" s="53">
        <f>'8.5 ค่าน้ำหนักสาขาทรัพยากร'!E58</f>
        <v>14.142857142857142</v>
      </c>
      <c r="F69" s="53">
        <f>'8.5 ค่าน้ำหนักสาขาทรัพยากร'!F58</f>
        <v>15.142857142857142</v>
      </c>
      <c r="G69" s="53">
        <f>'8.5 ค่าน้ำหนักสาขาทรัพยากร'!G58</f>
        <v>13.571428571428571</v>
      </c>
      <c r="H69" s="53">
        <f>'8.5 ค่าน้ำหนักสาขาทรัพยากร'!H58</f>
        <v>5.5714285714285712</v>
      </c>
      <c r="I69" s="53">
        <f>'8.5 ค่าน้ำหนักสาขาทรัพยากร'!I58</f>
        <v>85.999999999999986</v>
      </c>
    </row>
    <row r="70" spans="1:9" x14ac:dyDescent="0.15">
      <c r="B70" s="12" t="str">
        <f>'8.5 ค่าน้ำหนักสาขาทรัพยากร'!B59</f>
        <v>โครงการ 2</v>
      </c>
      <c r="C70" s="53">
        <f>'8.5 ค่าน้ำหนักสาขาทรัพยากร'!C59</f>
        <v>21.857142857142858</v>
      </c>
      <c r="D70" s="53">
        <f>'8.5 ค่าน้ำหนักสาขาทรัพยากร'!D59</f>
        <v>13.285714285714286</v>
      </c>
      <c r="E70" s="53">
        <f>'8.5 ค่าน้ำหนักสาขาทรัพยากร'!E59</f>
        <v>13.571428571428571</v>
      </c>
      <c r="F70" s="53">
        <f>'8.5 ค่าน้ำหนักสาขาทรัพยากร'!F59</f>
        <v>14.142857142857142</v>
      </c>
      <c r="G70" s="53">
        <f>'8.5 ค่าน้ำหนักสาขาทรัพยากร'!G59</f>
        <v>13.857142857142858</v>
      </c>
      <c r="H70" s="53">
        <f>'8.5 ค่าน้ำหนักสาขาทรัพยากร'!H59</f>
        <v>4.5714285714285712</v>
      </c>
      <c r="I70" s="53">
        <f>'8.5 ค่าน้ำหนักสาขาทรัพยากร'!I59</f>
        <v>81.285714285714292</v>
      </c>
    </row>
    <row r="71" spans="1:9" x14ac:dyDescent="0.15">
      <c r="B71" s="12" t="str">
        <f>'8.5 ค่าน้ำหนักสาขาทรัพยากร'!B60</f>
        <v>โครงการ 3</v>
      </c>
      <c r="C71" s="53">
        <f>'8.5 ค่าน้ำหนักสาขาทรัพยากร'!C60</f>
        <v>21.142857142857142</v>
      </c>
      <c r="D71" s="53">
        <f>'8.5 ค่าน้ำหนักสาขาทรัพยากร'!D60</f>
        <v>13.285714285714286</v>
      </c>
      <c r="E71" s="53">
        <f>'8.5 ค่าน้ำหนักสาขาทรัพยากร'!E60</f>
        <v>13.571428571428571</v>
      </c>
      <c r="F71" s="53">
        <f>'8.5 ค่าน้ำหนักสาขาทรัพยากร'!F60</f>
        <v>13.714285714285714</v>
      </c>
      <c r="G71" s="53">
        <f>'8.5 ค่าน้ำหนักสาขาทรัพยากร'!G60</f>
        <v>13.571428571428571</v>
      </c>
      <c r="H71" s="53">
        <f>'8.5 ค่าน้ำหนักสาขาทรัพยากร'!H60</f>
        <v>5.4285714285714288</v>
      </c>
      <c r="I71" s="53">
        <f>'8.5 ค่าน้ำหนักสาขาทรัพยากร'!I60</f>
        <v>80.714285714285722</v>
      </c>
    </row>
    <row r="72" spans="1:9" x14ac:dyDescent="0.15">
      <c r="B72" s="12" t="str">
        <f>'8.5 ค่าน้ำหนักสาขาทรัพยากร'!B61</f>
        <v>โครงการ 4</v>
      </c>
      <c r="C72" s="53">
        <f>'8.5 ค่าน้ำหนักสาขาทรัพยากร'!C61</f>
        <v>19.714285714285715</v>
      </c>
      <c r="D72" s="53">
        <f>'8.5 ค่าน้ำหนักสาขาทรัพยากร'!D61</f>
        <v>13.285714285714286</v>
      </c>
      <c r="E72" s="53">
        <f>'8.5 ค่าน้ำหนักสาขาทรัพยากร'!E61</f>
        <v>13.142857142857142</v>
      </c>
      <c r="F72" s="53">
        <f>'8.5 ค่าน้ำหนักสาขาทรัพยากร'!F61</f>
        <v>13</v>
      </c>
      <c r="G72" s="53">
        <f>'8.5 ค่าน้ำหนักสาขาทรัพยากร'!G61</f>
        <v>13</v>
      </c>
      <c r="H72" s="53">
        <f>'8.5 ค่าน้ำหนักสาขาทรัพยากร'!H61</f>
        <v>4.2857142857142856</v>
      </c>
      <c r="I72" s="53">
        <f>'8.5 ค่าน้ำหนักสาขาทรัพยากร'!I61</f>
        <v>76.428571428571431</v>
      </c>
    </row>
    <row r="73" spans="1:9" x14ac:dyDescent="0.15">
      <c r="B73" s="12" t="str">
        <f>'8.5 ค่าน้ำหนักสาขาทรัพยากร'!B62</f>
        <v>โครงการ 5</v>
      </c>
      <c r="C73" s="53">
        <f>'8.5 ค่าน้ำหนักสาขาทรัพยากร'!C62</f>
        <v>19.714285714285715</v>
      </c>
      <c r="D73" s="53">
        <f>'8.5 ค่าน้ำหนักสาขาทรัพยากร'!D62</f>
        <v>12</v>
      </c>
      <c r="E73" s="53">
        <f>'8.5 ค่าน้ำหนักสาขาทรัพยากร'!E62</f>
        <v>11.714285714285714</v>
      </c>
      <c r="F73" s="53">
        <f>'8.5 ค่าน้ำหนักสาขาทรัพยากร'!F62</f>
        <v>13.142857142857142</v>
      </c>
      <c r="G73" s="53">
        <f>'8.5 ค่าน้ำหนักสาขาทรัพยากร'!G62</f>
        <v>12.428571428571429</v>
      </c>
      <c r="H73" s="53">
        <f>'8.5 ค่าน้ำหนักสาขาทรัพยากร'!H62</f>
        <v>4</v>
      </c>
      <c r="I73" s="53">
        <f>'8.5 ค่าน้ำหนักสาขาทรัพยากร'!I62</f>
        <v>73</v>
      </c>
    </row>
    <row r="74" spans="1:9" x14ac:dyDescent="0.15">
      <c r="B74" s="12"/>
      <c r="C74" s="53"/>
      <c r="D74" s="53"/>
      <c r="E74" s="53"/>
      <c r="F74" s="53"/>
      <c r="G74" s="53"/>
      <c r="H74" s="53"/>
      <c r="I74" s="53"/>
    </row>
    <row r="75" spans="1:9" x14ac:dyDescent="0.15">
      <c r="B75" s="12"/>
      <c r="C75" s="53"/>
      <c r="D75" s="53"/>
      <c r="E75" s="53"/>
      <c r="F75" s="53"/>
      <c r="G75" s="53"/>
      <c r="H75" s="53"/>
      <c r="I75" s="53"/>
    </row>
    <row r="76" spans="1:9" x14ac:dyDescent="0.15">
      <c r="B76" s="12"/>
      <c r="C76" s="53"/>
      <c r="D76" s="53"/>
      <c r="E76" s="53"/>
      <c r="F76" s="53"/>
      <c r="G76" s="53"/>
      <c r="H76" s="53"/>
      <c r="I76" s="53"/>
    </row>
    <row r="77" spans="1:9" x14ac:dyDescent="0.15">
      <c r="B77" s="12"/>
      <c r="C77" s="53"/>
      <c r="D77" s="53"/>
      <c r="E77" s="53"/>
      <c r="F77" s="53"/>
      <c r="G77" s="53"/>
      <c r="H77" s="53"/>
      <c r="I77" s="53"/>
    </row>
    <row r="78" spans="1:9" x14ac:dyDescent="0.15">
      <c r="B78" s="12"/>
      <c r="C78" s="53"/>
      <c r="D78" s="53"/>
      <c r="E78" s="53"/>
      <c r="F78" s="53"/>
      <c r="G78" s="53"/>
      <c r="H78" s="53"/>
      <c r="I78" s="53"/>
    </row>
    <row r="79" spans="1:9" x14ac:dyDescent="0.15">
      <c r="B79" s="12"/>
      <c r="C79" s="53"/>
      <c r="D79" s="53"/>
      <c r="E79" s="53"/>
      <c r="F79" s="53"/>
      <c r="G79" s="53"/>
      <c r="H79" s="53"/>
      <c r="I79" s="53"/>
    </row>
    <row r="80" spans="1:9" x14ac:dyDescent="0.15">
      <c r="B80" s="12"/>
      <c r="C80" s="53"/>
      <c r="D80" s="53"/>
      <c r="E80" s="53"/>
      <c r="F80" s="53"/>
      <c r="G80" s="53"/>
      <c r="H80" s="53"/>
      <c r="I80" s="53"/>
    </row>
    <row r="83" spans="1:9" x14ac:dyDescent="0.15">
      <c r="A83" s="54" t="s">
        <v>219</v>
      </c>
      <c r="B83" s="24" t="s">
        <v>26</v>
      </c>
    </row>
    <row r="84" spans="1:9" ht="60" x14ac:dyDescent="0.15">
      <c r="B84" s="56" t="s">
        <v>220</v>
      </c>
      <c r="C84" s="14" t="s">
        <v>76</v>
      </c>
      <c r="D84" s="14" t="s">
        <v>77</v>
      </c>
      <c r="E84" s="14" t="s">
        <v>78</v>
      </c>
      <c r="F84" s="14" t="s">
        <v>79</v>
      </c>
      <c r="G84" s="14" t="s">
        <v>59</v>
      </c>
      <c r="H84" s="14" t="s">
        <v>80</v>
      </c>
      <c r="I84" s="23" t="s">
        <v>81</v>
      </c>
    </row>
    <row r="85" spans="1:9" x14ac:dyDescent="0.15">
      <c r="B85" s="12" t="str">
        <f>'8.6 ค่าน้ำหนักสาขาตั้งถิ่นฐาน'!B55</f>
        <v>โครงการ 1</v>
      </c>
      <c r="C85" s="53">
        <f>'8.6 ค่าน้ำหนักสาขาตั้งถิ่นฐาน'!C55</f>
        <v>22.142857142857142</v>
      </c>
      <c r="D85" s="53">
        <f>'8.6 ค่าน้ำหนักสาขาตั้งถิ่นฐาน'!D55</f>
        <v>12.428571428571429</v>
      </c>
      <c r="E85" s="53">
        <f>'8.6 ค่าน้ำหนักสาขาตั้งถิ่นฐาน'!E55</f>
        <v>13</v>
      </c>
      <c r="F85" s="53">
        <f>'8.6 ค่าน้ำหนักสาขาตั้งถิ่นฐาน'!F55</f>
        <v>17.571428571428573</v>
      </c>
      <c r="G85" s="53">
        <f>'8.6 ค่าน้ำหนักสาขาตั้งถิ่นฐาน'!G55</f>
        <v>11.857142857142858</v>
      </c>
      <c r="H85" s="53">
        <f>'8.6 ค่าน้ำหนักสาขาตั้งถิ่นฐาน'!H55</f>
        <v>7.7142857142857144</v>
      </c>
      <c r="I85" s="53">
        <f>'8.6 ค่าน้ำหนักสาขาตั้งถิ่นฐาน'!I55</f>
        <v>84.714285714285708</v>
      </c>
    </row>
    <row r="86" spans="1:9" x14ac:dyDescent="0.15">
      <c r="B86" s="12" t="str">
        <f>'8.6 ค่าน้ำหนักสาขาตั้งถิ่นฐาน'!B56</f>
        <v>โครงการ 2</v>
      </c>
      <c r="C86" s="53">
        <f>'8.6 ค่าน้ำหนักสาขาตั้งถิ่นฐาน'!C56</f>
        <v>21.571428571428573</v>
      </c>
      <c r="D86" s="53">
        <f>'8.6 ค่าน้ำหนักสาขาตั้งถิ่นฐาน'!D56</f>
        <v>13.142857142857142</v>
      </c>
      <c r="E86" s="53">
        <f>'8.6 ค่าน้ำหนักสาขาตั้งถิ่นฐาน'!E56</f>
        <v>13.142857142857142</v>
      </c>
      <c r="F86" s="53">
        <f>'8.6 ค่าน้ำหนักสาขาตั้งถิ่นฐาน'!F56</f>
        <v>18.142857142857142</v>
      </c>
      <c r="G86" s="53">
        <f>'8.6 ค่าน้ำหนักสาขาตั้งถิ่นฐาน'!G56</f>
        <v>12.714285714285714</v>
      </c>
      <c r="H86" s="53">
        <f>'8.6 ค่าน้ำหนักสาขาตั้งถิ่นฐาน'!H56</f>
        <v>7.8571428571428568</v>
      </c>
      <c r="I86" s="53">
        <f>'8.6 ค่าน้ำหนักสาขาตั้งถิ่นฐาน'!I56</f>
        <v>86.571428571428569</v>
      </c>
    </row>
    <row r="87" spans="1:9" x14ac:dyDescent="0.15">
      <c r="B87" s="12"/>
      <c r="C87" s="53"/>
      <c r="D87" s="53"/>
      <c r="E87" s="53"/>
      <c r="F87" s="53"/>
      <c r="G87" s="53"/>
      <c r="H87" s="53"/>
      <c r="I87" s="53"/>
    </row>
    <row r="88" spans="1:9" x14ac:dyDescent="0.15">
      <c r="B88" s="12"/>
      <c r="C88" s="53"/>
      <c r="D88" s="53"/>
      <c r="E88" s="53"/>
      <c r="F88" s="53"/>
      <c r="G88" s="53"/>
      <c r="H88" s="53"/>
      <c r="I88" s="53"/>
    </row>
    <row r="89" spans="1:9" x14ac:dyDescent="0.15">
      <c r="B89" s="12"/>
      <c r="C89" s="53"/>
      <c r="D89" s="53"/>
      <c r="E89" s="53"/>
      <c r="F89" s="53"/>
      <c r="G89" s="53"/>
      <c r="H89" s="53"/>
      <c r="I89" s="53"/>
    </row>
    <row r="90" spans="1:9" x14ac:dyDescent="0.15">
      <c r="B90" s="12"/>
      <c r="C90" s="53"/>
      <c r="D90" s="53"/>
      <c r="E90" s="53"/>
      <c r="F90" s="53"/>
      <c r="G90" s="53"/>
      <c r="H90" s="53"/>
      <c r="I90" s="53"/>
    </row>
    <row r="91" spans="1:9" x14ac:dyDescent="0.15">
      <c r="B91" s="12"/>
      <c r="C91" s="53"/>
      <c r="D91" s="53"/>
      <c r="E91" s="53"/>
      <c r="F91" s="53"/>
      <c r="G91" s="53"/>
      <c r="H91" s="53"/>
      <c r="I91" s="53"/>
    </row>
    <row r="92" spans="1:9" x14ac:dyDescent="0.15">
      <c r="B92" s="12"/>
      <c r="C92" s="53"/>
      <c r="D92" s="53"/>
      <c r="E92" s="53"/>
      <c r="F92" s="53"/>
      <c r="G92" s="53"/>
      <c r="H92" s="53"/>
      <c r="I92" s="53"/>
    </row>
    <row r="93" spans="1:9" x14ac:dyDescent="0.15">
      <c r="B93" s="12"/>
      <c r="C93" s="12"/>
      <c r="D93" s="12"/>
      <c r="E93" s="12"/>
      <c r="F93" s="12"/>
      <c r="G93" s="12"/>
      <c r="H93" s="12"/>
      <c r="I93" s="12"/>
    </row>
    <row r="94" spans="1:9" x14ac:dyDescent="0.15">
      <c r="B94" s="12"/>
      <c r="C94" s="12"/>
      <c r="D94" s="12"/>
      <c r="E94" s="12"/>
      <c r="F94" s="12"/>
      <c r="G94" s="12"/>
      <c r="H94" s="12"/>
      <c r="I94" s="12"/>
    </row>
    <row r="95" spans="1:9" x14ac:dyDescent="0.15">
      <c r="B95" s="12"/>
      <c r="C95" s="12"/>
      <c r="D95" s="12"/>
      <c r="E95" s="12"/>
      <c r="F95" s="12"/>
      <c r="G95" s="12"/>
      <c r="H95" s="12"/>
      <c r="I95" s="12"/>
    </row>
    <row r="96" spans="1:9" x14ac:dyDescent="0.15">
      <c r="B96" s="12"/>
      <c r="C96" s="12"/>
      <c r="D96" s="12"/>
      <c r="E96" s="12"/>
      <c r="F96" s="12"/>
      <c r="G96" s="12"/>
      <c r="H96" s="12"/>
      <c r="I96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เวิร์กชีต</vt:lpstr>
      </vt:variant>
      <vt:variant>
        <vt:i4>15</vt:i4>
      </vt:variant>
    </vt:vector>
  </HeadingPairs>
  <TitlesOfParts>
    <vt:vector size="15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4. การจัดลำดับความเสี่ยง (2)</vt:lpstr>
      <vt:lpstr>5. คัดเลือกโครงการ,กิจกรรม</vt:lpstr>
      <vt:lpstr>6. กำหนดตัวชี้วัด</vt:lpstr>
      <vt:lpstr>7.ติดตามผล</vt:lpstr>
      <vt:lpstr>8.ค่าน้ำหนักรายโครงการ </vt:lpstr>
      <vt:lpstr>8.1 ค่าน้ำหนักสาขาการจัดการน้ำ</vt:lpstr>
      <vt:lpstr>8.2 ค่าน้ำหนักสาขาการเกษตร</vt:lpstr>
      <vt:lpstr>8.3 ค่าน้ำหนักสาขาการท่องเที่ยว</vt:lpstr>
      <vt:lpstr>8.4 ค่าน้ำหนักสาขาสาธารณสุข</vt:lpstr>
      <vt:lpstr>8.5 ค่าน้ำหนักสาขาทรัพยากร</vt:lpstr>
      <vt:lpstr>8.6 ค่าน้ำหนักสาขาตั้งถิ่นฐาน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JIRANAN RODPROOBUN</cp:lastModifiedBy>
  <dcterms:created xsi:type="dcterms:W3CDTF">2023-03-23T08:42:29Z</dcterms:created>
  <dcterms:modified xsi:type="dcterms:W3CDTF">2023-12-08T04:12:05Z</dcterms:modified>
</cp:coreProperties>
</file>