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ไฟล์คำนวณ PPT 5/ไฟล์ Excel ความเสี่ยง/"/>
    </mc:Choice>
  </mc:AlternateContent>
  <xr:revisionPtr revIDLastSave="0" documentId="13_ncr:1_{B5AC6DCD-91CE-8C4C-B5E6-1D47EEA2D192}" xr6:coauthVersionLast="47" xr6:coauthVersionMax="47" xr10:uidLastSave="{00000000-0000-0000-0000-000000000000}"/>
  <bookViews>
    <workbookView xWindow="0" yWindow="940" windowWidth="28800" windowHeight="1636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กำหนดตัวชีวัด" sheetId="23" r:id="rId6"/>
    <sheet name="7.ติดตามผล" sheetId="14" r:id="rId7"/>
    <sheet name="8.ค่าน้ำหนักโครงการ" sheetId="16" r:id="rId8"/>
    <sheet name="8.1 ค่าน้ำหนักสาขาการจัดการน้ำ" sheetId="17" r:id="rId9"/>
    <sheet name="8.2 ค่าน้ำหนักสาขาการเกษตร" sheetId="18" r:id="rId10"/>
    <sheet name="8.3 ค่าน้ำหนักสาขาการท่องเที่ยว" sheetId="19" r:id="rId11"/>
    <sheet name="8.4 ค่าน้ำหนักสาขาสาธารณสุข" sheetId="20" r:id="rId12"/>
    <sheet name="8.5 ค่าน้ำหนักสาขามรัพยากรธรรมช" sheetId="21" r:id="rId13"/>
    <sheet name="8.6 ค่าน้ำหนักสาขาการตั้งถิ่นฐา" sheetId="2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3" l="1"/>
  <c r="B55" i="23"/>
  <c r="B71" i="23"/>
  <c r="B89" i="23"/>
  <c r="B108" i="23"/>
  <c r="J20" i="12"/>
  <c r="J24" i="12"/>
  <c r="B17" i="23"/>
  <c r="K84" i="12"/>
  <c r="J83" i="12"/>
  <c r="K70" i="12"/>
  <c r="J70" i="12"/>
  <c r="J69" i="12"/>
  <c r="J65" i="12"/>
  <c r="J62" i="12"/>
  <c r="K51" i="12"/>
  <c r="K41" i="12"/>
  <c r="K38" i="12"/>
  <c r="D75" i="16"/>
  <c r="M79" i="12" s="1"/>
  <c r="E75" i="16"/>
  <c r="N79" i="12" s="1"/>
  <c r="F75" i="16"/>
  <c r="O79" i="12" s="1"/>
  <c r="G75" i="16"/>
  <c r="P79" i="12" s="1"/>
  <c r="H75" i="16"/>
  <c r="Q79" i="12" s="1"/>
  <c r="D76" i="16"/>
  <c r="M80" i="12" s="1"/>
  <c r="E76" i="16"/>
  <c r="N80" i="12" s="1"/>
  <c r="F76" i="16"/>
  <c r="O80" i="12" s="1"/>
  <c r="G76" i="16"/>
  <c r="P80" i="12" s="1"/>
  <c r="H76" i="16"/>
  <c r="Q80" i="12" s="1"/>
  <c r="D77" i="16"/>
  <c r="M82" i="12" s="1"/>
  <c r="E77" i="16"/>
  <c r="F77" i="16"/>
  <c r="O82" i="12" s="1"/>
  <c r="G77" i="16"/>
  <c r="P82" i="12" s="1"/>
  <c r="H77" i="16"/>
  <c r="Q82" i="12" s="1"/>
  <c r="D78" i="16"/>
  <c r="M84" i="12" s="1"/>
  <c r="E78" i="16"/>
  <c r="N84" i="12" s="1"/>
  <c r="F78" i="16"/>
  <c r="O84" i="12" s="1"/>
  <c r="G78" i="16"/>
  <c r="P84" i="12" s="1"/>
  <c r="H78" i="16"/>
  <c r="Q84" i="12" s="1"/>
  <c r="C78" i="16"/>
  <c r="L84" i="12" s="1"/>
  <c r="C77" i="16"/>
  <c r="L82" i="12" s="1"/>
  <c r="C76" i="16"/>
  <c r="L80" i="12" s="1"/>
  <c r="C75" i="16"/>
  <c r="L79" i="12" s="1"/>
  <c r="D60" i="16"/>
  <c r="M63" i="12" s="1"/>
  <c r="E60" i="16"/>
  <c r="N63" i="12" s="1"/>
  <c r="F60" i="16"/>
  <c r="G60" i="16"/>
  <c r="P63" i="12" s="1"/>
  <c r="H60" i="16"/>
  <c r="Q63" i="12" s="1"/>
  <c r="D61" i="16"/>
  <c r="M64" i="12" s="1"/>
  <c r="E61" i="16"/>
  <c r="N64" i="12" s="1"/>
  <c r="F61" i="16"/>
  <c r="O64" i="12" s="1"/>
  <c r="G61" i="16"/>
  <c r="P64" i="12" s="1"/>
  <c r="H61" i="16"/>
  <c r="Q64" i="12" s="1"/>
  <c r="D62" i="16"/>
  <c r="M66" i="12" s="1"/>
  <c r="E62" i="16"/>
  <c r="N66" i="12" s="1"/>
  <c r="F62" i="16"/>
  <c r="O66" i="12" s="1"/>
  <c r="G62" i="16"/>
  <c r="P66" i="12" s="1"/>
  <c r="H62" i="16"/>
  <c r="Q66" i="12" s="1"/>
  <c r="D63" i="16"/>
  <c r="M70" i="12" s="1"/>
  <c r="E63" i="16"/>
  <c r="N70" i="12" s="1"/>
  <c r="F63" i="16"/>
  <c r="O70" i="12" s="1"/>
  <c r="G63" i="16"/>
  <c r="P70" i="12" s="1"/>
  <c r="H63" i="16"/>
  <c r="Q70" i="12" s="1"/>
  <c r="C63" i="16"/>
  <c r="L70" i="12" s="1"/>
  <c r="C62" i="16"/>
  <c r="L66" i="12" s="1"/>
  <c r="C61" i="16"/>
  <c r="L64" i="12" s="1"/>
  <c r="C60" i="16"/>
  <c r="L63" i="12" s="1"/>
  <c r="D44" i="16"/>
  <c r="M51" i="12" s="1"/>
  <c r="E44" i="16"/>
  <c r="N51" i="12" s="1"/>
  <c r="F44" i="16"/>
  <c r="O51" i="12" s="1"/>
  <c r="G44" i="16"/>
  <c r="P51" i="12" s="1"/>
  <c r="H44" i="16"/>
  <c r="D45" i="16"/>
  <c r="M53" i="12" s="1"/>
  <c r="E45" i="16"/>
  <c r="N53" i="12" s="1"/>
  <c r="F45" i="16"/>
  <c r="O53" i="12" s="1"/>
  <c r="G45" i="16"/>
  <c r="P53" i="12" s="1"/>
  <c r="H45" i="16"/>
  <c r="Q53" i="12" s="1"/>
  <c r="C45" i="16"/>
  <c r="L53" i="12" s="1"/>
  <c r="C44" i="16"/>
  <c r="L51" i="12" s="1"/>
  <c r="D35" i="16"/>
  <c r="M37" i="12" s="1"/>
  <c r="E35" i="16"/>
  <c r="N37" i="12" s="1"/>
  <c r="F35" i="16"/>
  <c r="O37" i="12" s="1"/>
  <c r="G35" i="16"/>
  <c r="P37" i="12" s="1"/>
  <c r="H35" i="16"/>
  <c r="Q37" i="12" s="1"/>
  <c r="D36" i="16"/>
  <c r="M38" i="12" s="1"/>
  <c r="E36" i="16"/>
  <c r="N38" i="12" s="1"/>
  <c r="F36" i="16"/>
  <c r="O38" i="12" s="1"/>
  <c r="G36" i="16"/>
  <c r="P38" i="12" s="1"/>
  <c r="H36" i="16"/>
  <c r="Q38" i="12" s="1"/>
  <c r="D37" i="16"/>
  <c r="M40" i="12" s="1"/>
  <c r="E37" i="16"/>
  <c r="N40" i="12" s="1"/>
  <c r="F37" i="16"/>
  <c r="O40" i="12" s="1"/>
  <c r="G37" i="16"/>
  <c r="P40" i="12" s="1"/>
  <c r="H37" i="16"/>
  <c r="Q40" i="12" s="1"/>
  <c r="D38" i="16"/>
  <c r="M41" i="12" s="1"/>
  <c r="E38" i="16"/>
  <c r="N41" i="12" s="1"/>
  <c r="F38" i="16"/>
  <c r="O41" i="12" s="1"/>
  <c r="G38" i="16"/>
  <c r="P41" i="12" s="1"/>
  <c r="H38" i="16"/>
  <c r="Q41" i="12" s="1"/>
  <c r="C38" i="16"/>
  <c r="I38" i="16" s="1"/>
  <c r="R41" i="12" s="1"/>
  <c r="C37" i="16"/>
  <c r="I37" i="16" s="1"/>
  <c r="R40" i="12" s="1"/>
  <c r="C36" i="16"/>
  <c r="I36" i="16" s="1"/>
  <c r="R38" i="12" s="1"/>
  <c r="C35" i="16"/>
  <c r="L37" i="12" s="1"/>
  <c r="D20" i="16"/>
  <c r="M19" i="12" s="1"/>
  <c r="E20" i="16"/>
  <c r="F20" i="16"/>
  <c r="O19" i="12" s="1"/>
  <c r="G20" i="16"/>
  <c r="P19" i="12" s="1"/>
  <c r="H20" i="16"/>
  <c r="Q19" i="12" s="1"/>
  <c r="C20" i="16"/>
  <c r="L19" i="12" s="1"/>
  <c r="I4" i="18"/>
  <c r="I5" i="18"/>
  <c r="I6" i="18"/>
  <c r="I7" i="18"/>
  <c r="J4" i="18" s="1"/>
  <c r="I8" i="18"/>
  <c r="I9" i="18"/>
  <c r="I10" i="18"/>
  <c r="I11" i="18"/>
  <c r="I12" i="18"/>
  <c r="I13" i="18"/>
  <c r="D21" i="16"/>
  <c r="M23" i="12" s="1"/>
  <c r="E21" i="16"/>
  <c r="N23" i="12" s="1"/>
  <c r="F21" i="16"/>
  <c r="O23" i="12" s="1"/>
  <c r="G21" i="16"/>
  <c r="P23" i="12" s="1"/>
  <c r="H21" i="16"/>
  <c r="Q23" i="12" s="1"/>
  <c r="D22" i="16"/>
  <c r="M25" i="12" s="1"/>
  <c r="E22" i="16"/>
  <c r="N25" i="12" s="1"/>
  <c r="F22" i="16"/>
  <c r="O25" i="12" s="1"/>
  <c r="G22" i="16"/>
  <c r="P25" i="12" s="1"/>
  <c r="H22" i="16"/>
  <c r="Q25" i="12" s="1"/>
  <c r="D23" i="16"/>
  <c r="M21" i="12" s="1"/>
  <c r="E23" i="16"/>
  <c r="N21" i="12" s="1"/>
  <c r="F23" i="16"/>
  <c r="O21" i="12" s="1"/>
  <c r="G23" i="16"/>
  <c r="P21" i="12" s="1"/>
  <c r="H23" i="16"/>
  <c r="Q21" i="12" s="1"/>
  <c r="D24" i="16"/>
  <c r="M27" i="12" s="1"/>
  <c r="E24" i="16"/>
  <c r="N27" i="12" s="1"/>
  <c r="F24" i="16"/>
  <c r="O27" i="12" s="1"/>
  <c r="G24" i="16"/>
  <c r="P27" i="12" s="1"/>
  <c r="H24" i="16"/>
  <c r="Q27" i="12" s="1"/>
  <c r="C24" i="16"/>
  <c r="L27" i="12" s="1"/>
  <c r="C23" i="16"/>
  <c r="L21" i="12" s="1"/>
  <c r="C22" i="16"/>
  <c r="L25" i="12" s="1"/>
  <c r="C21" i="16"/>
  <c r="D5" i="16"/>
  <c r="M7" i="12" s="1"/>
  <c r="E5" i="16"/>
  <c r="N7" i="12" s="1"/>
  <c r="F5" i="16"/>
  <c r="O7" i="12" s="1"/>
  <c r="G5" i="16"/>
  <c r="H5" i="16"/>
  <c r="Q7" i="12" s="1"/>
  <c r="D6" i="16"/>
  <c r="E6" i="16"/>
  <c r="N9" i="12" s="1"/>
  <c r="F6" i="16"/>
  <c r="O9" i="12" s="1"/>
  <c r="G6" i="16"/>
  <c r="P9" i="12" s="1"/>
  <c r="H6" i="16"/>
  <c r="Q9" i="12" s="1"/>
  <c r="D7" i="16"/>
  <c r="M11" i="12" s="1"/>
  <c r="E7" i="16"/>
  <c r="N11" i="12" s="1"/>
  <c r="F7" i="16"/>
  <c r="O11" i="12" s="1"/>
  <c r="G7" i="16"/>
  <c r="P11" i="12" s="1"/>
  <c r="H7" i="16"/>
  <c r="Q11" i="12" s="1"/>
  <c r="C7" i="16"/>
  <c r="L11" i="12" s="1"/>
  <c r="C5" i="16"/>
  <c r="L7" i="12" s="1"/>
  <c r="C6" i="16"/>
  <c r="L9" i="12" s="1"/>
  <c r="I76" i="16"/>
  <c r="R80" i="12" s="1"/>
  <c r="I61" i="16"/>
  <c r="R64" i="12" s="1"/>
  <c r="I8" i="16"/>
  <c r="I5" i="22"/>
  <c r="I6" i="22"/>
  <c r="I7" i="22"/>
  <c r="I8" i="22"/>
  <c r="I9" i="22"/>
  <c r="I10" i="22"/>
  <c r="I11" i="22"/>
  <c r="I12" i="22"/>
  <c r="J12" i="22" s="1"/>
  <c r="I13" i="22"/>
  <c r="I14" i="22"/>
  <c r="I15" i="22"/>
  <c r="I16" i="22"/>
  <c r="I17" i="22"/>
  <c r="I18" i="22"/>
  <c r="I19" i="22"/>
  <c r="I20" i="22"/>
  <c r="J20" i="22" s="1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4" i="22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" i="21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4" i="20"/>
  <c r="I5" i="19"/>
  <c r="I6" i="19"/>
  <c r="I7" i="19"/>
  <c r="I8" i="19"/>
  <c r="I9" i="19"/>
  <c r="I10" i="19"/>
  <c r="J10" i="19" s="1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4" i="19"/>
  <c r="I14" i="18"/>
  <c r="I15" i="18"/>
  <c r="I16" i="18"/>
  <c r="I17" i="18"/>
  <c r="I18" i="18"/>
  <c r="I19" i="18"/>
  <c r="I20" i="18"/>
  <c r="I21" i="18"/>
  <c r="I22" i="18"/>
  <c r="I23" i="18"/>
  <c r="I24" i="18"/>
  <c r="I25" i="18"/>
  <c r="J25" i="18" s="1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5" i="17"/>
  <c r="I6" i="17"/>
  <c r="I7" i="17"/>
  <c r="I8" i="17"/>
  <c r="I9" i="17"/>
  <c r="I10" i="17"/>
  <c r="I11" i="17"/>
  <c r="I12" i="17"/>
  <c r="I13" i="17"/>
  <c r="I14" i="17"/>
  <c r="I15" i="17"/>
  <c r="I16" i="17"/>
  <c r="J16" i="17" s="1"/>
  <c r="I17" i="17"/>
  <c r="I18" i="17"/>
  <c r="I19" i="17"/>
  <c r="I20" i="17"/>
  <c r="I21" i="17"/>
  <c r="I4" i="17"/>
  <c r="J48" i="22"/>
  <c r="J42" i="22"/>
  <c r="J36" i="22"/>
  <c r="J52" i="21"/>
  <c r="J46" i="21"/>
  <c r="J40" i="21"/>
  <c r="J40" i="20"/>
  <c r="J34" i="20"/>
  <c r="J40" i="19"/>
  <c r="J34" i="19"/>
  <c r="J28" i="19"/>
  <c r="J47" i="18"/>
  <c r="J41" i="18"/>
  <c r="J40" i="17"/>
  <c r="J34" i="17"/>
  <c r="J28" i="17"/>
  <c r="J22" i="17"/>
  <c r="K82" i="12"/>
  <c r="K80" i="12"/>
  <c r="K79" i="12"/>
  <c r="K66" i="12"/>
  <c r="K64" i="12"/>
  <c r="K63" i="12"/>
  <c r="K53" i="12"/>
  <c r="K40" i="12"/>
  <c r="J39" i="12"/>
  <c r="K37" i="12"/>
  <c r="J36" i="12"/>
  <c r="K27" i="12"/>
  <c r="K21" i="12"/>
  <c r="J26" i="12"/>
  <c r="K25" i="12"/>
  <c r="K23" i="12"/>
  <c r="J22" i="12"/>
  <c r="K19" i="12"/>
  <c r="K11" i="12"/>
  <c r="J10" i="12"/>
  <c r="K9" i="12"/>
  <c r="J8" i="12"/>
  <c r="K7" i="12"/>
  <c r="J4" i="21" l="1"/>
  <c r="J22" i="19"/>
  <c r="J4" i="20"/>
  <c r="J22" i="21"/>
  <c r="J28" i="22"/>
  <c r="J13" i="21"/>
  <c r="I7" i="16"/>
  <c r="R11" i="12" s="1"/>
  <c r="J4" i="17"/>
  <c r="J28" i="20"/>
  <c r="J22" i="20"/>
  <c r="J32" i="18"/>
  <c r="J16" i="19"/>
  <c r="J10" i="17"/>
  <c r="J31" i="21"/>
  <c r="I20" i="16"/>
  <c r="R19" i="12" s="1"/>
  <c r="L38" i="12"/>
  <c r="L40" i="12"/>
  <c r="I77" i="16"/>
  <c r="R82" i="12" s="1"/>
  <c r="L41" i="12"/>
  <c r="I21" i="16"/>
  <c r="R23" i="12" s="1"/>
  <c r="I60" i="16"/>
  <c r="R63" i="12" s="1"/>
  <c r="J10" i="20"/>
  <c r="I63" i="16"/>
  <c r="R70" i="12" s="1"/>
  <c r="J4" i="19"/>
  <c r="J18" i="18"/>
  <c r="J4" i="22"/>
  <c r="I6" i="16"/>
  <c r="R9" i="12" s="1"/>
  <c r="I44" i="16"/>
  <c r="R51" i="12" s="1"/>
  <c r="N19" i="12"/>
  <c r="J11" i="18"/>
  <c r="L23" i="12"/>
  <c r="Q51" i="12"/>
  <c r="N82" i="12"/>
  <c r="J16" i="20"/>
  <c r="I5" i="16"/>
  <c r="R7" i="12" s="1"/>
  <c r="P7" i="12"/>
  <c r="M9" i="12"/>
  <c r="O63" i="12"/>
  <c r="I78" i="16"/>
  <c r="R84" i="12" s="1"/>
  <c r="I75" i="16"/>
  <c r="R79" i="12" s="1"/>
  <c r="I62" i="16"/>
  <c r="R66" i="12" s="1"/>
  <c r="I45" i="16"/>
  <c r="R53" i="12" s="1"/>
  <c r="I35" i="16"/>
  <c r="R37" i="12" s="1"/>
  <c r="I23" i="16"/>
  <c r="R21" i="12" s="1"/>
  <c r="I24" i="16"/>
  <c r="R27" i="12" s="1"/>
  <c r="I22" i="16"/>
  <c r="R25" i="12" s="1"/>
</calcChain>
</file>

<file path=xl/sharedStrings.xml><?xml version="1.0" encoding="utf-8"?>
<sst xmlns="http://schemas.openxmlformats.org/spreadsheetml/2006/main" count="1361" uniqueCount="444">
  <si>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</si>
  <si>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</si>
  <si>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</si>
  <si>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</si>
  <si>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</si>
  <si>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</si>
  <si>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</si>
  <si>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</si>
  <si>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</si>
  <si>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</si>
  <si>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</si>
  <si>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</si>
  <si>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</si>
  <si>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</si>
  <si>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</si>
  <si>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</si>
  <si>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</si>
  <si>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</si>
  <si>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</si>
  <si>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</si>
  <si>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</si>
  <si>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</si>
  <si>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</si>
  <si>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</si>
  <si>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</si>
  <si>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</si>
  <si>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</si>
  <si>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</si>
  <si>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</si>
  <si>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</si>
  <si>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</si>
  <si>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</si>
  <si>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</si>
  <si>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</si>
  <si>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</si>
  <si>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</si>
  <si>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</si>
  <si>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</si>
  <si>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</si>
  <si>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</si>
  <si>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</si>
  <si>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</si>
  <si>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</si>
  <si>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</si>
  <si>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</si>
  <si>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</si>
  <si>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</si>
  <si>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</si>
  <si>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</si>
  <si>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</si>
  <si>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</si>
  <si>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</si>
  <si>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</si>
  <si>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</si>
  <si>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</si>
  <si>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ส่งเสริมความตระหนักรู้ (15)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</si>
  <si>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</si>
  <si>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</si>
  <si>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</si>
  <si>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</si>
  <si>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</si>
  <si>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</si>
  <si>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</si>
  <si>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</si>
  <si>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</si>
  <si>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</si>
  <si>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</si>
  <si>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</si>
  <si>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</si>
  <si>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</si>
  <si>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</si>
  <si>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</si>
  <si>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</si>
  <si>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</si>
  <si>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 xml:space="preserve">การขนส่งทางบกหยุดชะงัก </t>
  </si>
  <si>
    <t xml:space="preserve">เกิดการระบาดของแมลง </t>
  </si>
  <si>
    <t xml:space="preserve">ผลผลิตลดลง </t>
  </si>
  <si>
    <t>เกิดโรคในสัตว์มากขึ้น</t>
  </si>
  <si>
    <t>ความเสียหายต่อสิ่งอํานวยความสะดวกในการท่องเที่ยว</t>
  </si>
  <si>
    <t xml:space="preserve">ระบบขนส่งหยุดชะงัก </t>
  </si>
  <si>
    <t xml:space="preserve">โรคทางเดินหายใจ/โรคหัวใจและหลอด เลือด/ฮีทสโตรก/การเสียชีวิต </t>
  </si>
  <si>
    <t xml:space="preserve">สภาวะเครียดจากปัญหามลพิษทางอากาศ </t>
  </si>
  <si>
    <t xml:space="preserve">โรคระบาดและการแพร่จากสัตว์ป่าสู่ปศุสัตว์หรือมนุษย์ </t>
  </si>
  <si>
    <t xml:space="preserve">ความเจ็บป่วย/บาดเจ็บ/เสียชีวิต </t>
  </si>
  <si>
    <t xml:space="preserve">สาธารณูปโภคเสียหาย </t>
  </si>
  <si>
    <t>การสูญเสียทรัพย์สิน</t>
  </si>
  <si>
    <t xml:space="preserve">การหยุดชะงักของเศรษฐกิจและวิถีชีวิต </t>
  </si>
  <si>
    <t>คุณภาพน้ำลดลงจากการปนเปื้อนที่เพิ่มขึ้น</t>
  </si>
  <si>
    <t>การเจริญเติบโตไม่สมบูรณ์/ผลผลิตไม่ได้คุณภาพ</t>
  </si>
  <si>
    <t>ฤดูกาลผลิตเปลี่ยนแปลง</t>
  </si>
  <si>
    <t xml:space="preserve">การหยุดชะงักของกิจกรรมการท่องเที่ยว </t>
  </si>
  <si>
    <t>ปริมาณนํ้าท่า/นํ้าฟ้าลดลง</t>
  </si>
  <si>
    <t xml:space="preserve">การลดลงของปริมาณน้ำที่ใช้การได้/น้ำต้นทุน </t>
  </si>
  <si>
    <t>ความขัดแย้งของผู้ใช้นํ้า(อุตสาหกรรม/เกษตร/ครัวเรือน)</t>
  </si>
  <si>
    <t>ความเสียหายต่อระบบสาธารณูปโภค</t>
  </si>
  <si>
    <t>การเสียสมดุลของน้ำบาดาล (ผลจากการเจาะบ่อเพิ่ม)</t>
  </si>
  <si>
    <t>พืชขาดน้ำและอุตสาหกรรมขาดน้ำในการผลิต</t>
  </si>
  <si>
    <t>อาหารพืชลดลง</t>
  </si>
  <si>
    <t>ผลผลิตลดลง (น้ำนม)</t>
  </si>
  <si>
    <t>ฤดูผสมพันธุ์เปลี่ยนแปลง</t>
  </si>
  <si>
    <t>น้ำในการผลิตลดลง</t>
  </si>
  <si>
    <t>ธาตุอาหารในดินลดลง</t>
  </si>
  <si>
    <t>เกิดค่าความเป็นกรดด่างมากขึ้น</t>
  </si>
  <si>
    <t>ความเครียดจากความร้อน</t>
  </si>
  <si>
    <t>การหยุดชะงักของบริการด้านการแพทย์/บุคลากรทางการแพทย์ลดลง</t>
  </si>
  <si>
    <t>โรคที่เกิดจากยุง/แมลงเพิ่มมากขึ้นเพราะแพร่พันธุ์ได้เร็วขึ้น(โรคไข้เลือดออก)</t>
  </si>
  <si>
    <t>สูญเสียระบบนิเวศ (ป่าผลัดใบขยายตัว)</t>
  </si>
  <si>
    <t xml:space="preserve">สูญเสียความหลากหลายทางชีวภาพ </t>
  </si>
  <si>
    <t xml:space="preserve">การเปลี่ยน/ย้ายถิ่น ที่อยู่และความสัมพันธ์ระหว่างระบบนิเวศ </t>
  </si>
  <si>
    <t>การหยุดชะงักของบริการสาธารณะ (น้ำท่วมทางรถไฟ)</t>
  </si>
  <si>
    <t>การย้ายถิ่นฐาน/การผลิต</t>
  </si>
  <si>
    <t>ลำพูน</t>
  </si>
  <si>
    <t>✓</t>
  </si>
  <si>
    <t>สาขาการจัดการน้ำ</t>
  </si>
  <si>
    <t>สาขาการเกษตรและความมั่นคงทางอาหาร</t>
  </si>
  <si>
    <t>สาขาการท่องเที่ยว</t>
  </si>
  <si>
    <t>สาขาสาธารณสุข</t>
  </si>
  <si>
    <t>สาขาการจัดการทรัพยากรธรรมชาติ</t>
  </si>
  <si>
    <t>สาขาการตั้งถิ่นฐานและความมั่นคงของมนุษย์</t>
  </si>
  <si>
    <t>สาขาการจัดการทรัพยากรน้ำ</t>
  </si>
  <si>
    <t>ประเภทมาตรการและแนวทาง</t>
  </si>
  <si>
    <t>โครงการที่</t>
  </si>
  <si>
    <t>ชื่อโครงการ</t>
  </si>
  <si>
    <t>ความเสี่ยง : การลดลงของน้ำที่ใช้การได้</t>
  </si>
  <si>
    <t>โครงการที่ 1</t>
  </si>
  <si>
    <t>โครงการที่ 2</t>
  </si>
  <si>
    <t>โครงการที่ 4</t>
  </si>
  <si>
    <t>โครงการที่ 3</t>
  </si>
  <si>
    <t>มาตรการ/แนวทางการปรับตัวเชิงกายภาพและโครงสร้างพื้นฐาน</t>
  </si>
  <si>
    <t>ความเสี่ยง : ความเสียหายต่อสิ่งอำนวยความสะดวกในการท่องเที่ยว</t>
  </si>
  <si>
    <t>ความเสี่ยง : การเกิดโรคในสัตว์มากขึ้น</t>
  </si>
  <si>
    <t>สาขาท่องเที่ยว</t>
  </si>
  <si>
    <t xml:space="preserve">ความเสี่ยง : โรคที่เกิดจากยุง (โรคไข้เลือดออก) </t>
  </si>
  <si>
    <t xml:space="preserve">ความเสี่ยง : โรคทางเดินหายใจ/โรคหัวใจและหลอด เลือด/ฮีทสโตรก/การเสียชีวิต </t>
  </si>
  <si>
    <t>สาขาการตั้งถิ่นฐานและความมั่งคงของมนุษย์</t>
  </si>
  <si>
    <t>ความเสี่ยง : ความเจ็บป่วย /บาดเจ็บ /เสียชีวิต</t>
  </si>
  <si>
    <t>ความเสี่ยง : สาธารณูปโภคและการสูญเสียทรัพย์สิน</t>
  </si>
  <si>
    <t>คะแนนเฉลี่ยรวม</t>
  </si>
  <si>
    <t>สาขา:</t>
  </si>
  <si>
    <t>ความเสี่ยง : แหล่งต้นทุนมีปริมาณลดลง</t>
  </si>
  <si>
    <t>โครงการบริหารจัดการแหล่งน้ำเพื่อเพิ่มประสิทธิภาพแหล่งกักเก็บน้ำ</t>
  </si>
  <si>
    <t>โครงการบริหารจัดการผู้มีส่วนได้ส่วนเสียการใช้ประโยชน์จากทรัพยากรน้ำ</t>
  </si>
  <si>
    <t>ความเสี่ยง : คุณภาพน้ำลดลงจากการปนเปื้อน/ความเสียหายต่อระบบสาธารณูปโภค</t>
  </si>
  <si>
    <t>ความเสี่ยง : การเสียสมดุลของน้ำบาดาล (ผลจากการเจาะบ่อเพิ่มขึ้น)</t>
  </si>
  <si>
    <t>โครงการเพิ่มประสิทธิภาพแหล่งน้ำใต้ดินในพื้นที่เสี่ยงภัยแล้ง</t>
  </si>
  <si>
    <t>โครงการพัฒนาคุณภาพสินค้าเกษตรสู่มาตรฐาน (GAP)</t>
  </si>
  <si>
    <t>โครงการเฝ้าระวังการขนย้ายสัตว์</t>
  </si>
  <si>
    <t>โครงการป้องกันและกำจัดโรคแมลงอย่างผสมผสาน (IPM)</t>
  </si>
  <si>
    <t>ความเสี่ยง : การเกิดเป็นกรดด่างมากขึ้น</t>
  </si>
  <si>
    <t>โครงการฟื้นฟูทรัพยากรประมงและแหล่งที่อยู่อาศัยของสัตว์น้ำ</t>
  </si>
  <si>
    <t>โครงการส่งเสริมการใช้ปุ๋ยตามค่าวิเคราะห์ดิน</t>
  </si>
  <si>
    <t>ความเสี่ยง : การเจริญเติบไม่สมบูรณ์ /ผลผลิตไม่ได้คุณภาพ /ผลผลิตลดลง /ธาตุอาหารในดินลดลง</t>
  </si>
  <si>
    <t>ความเสี่ยง : การหยุดชะงักของกิจกรรมการท่องเที่ยว</t>
  </si>
  <si>
    <t>โครงการเพิ่มขีดความสามารถให้กลุ่มผู้ประกอบการท่องเที่ยวชุมชน จัดรูปแบบกิจกรรมหรือบริการด้านการท่องเที่ยวที่หลากหลาย</t>
  </si>
  <si>
    <t>โครงการส่งเสริมให้ผู้ประกอบการทำแผนบริหารความต่อเนื่องทางธุรกิจ</t>
  </si>
  <si>
    <t>ความเสี่ยง : ความเครียดจากความร้อน</t>
  </si>
  <si>
    <t>โครงการปรับปรุงปฏิทินนักท่องเที่ยวให้สอดคล้องกับฤดูกาลที่เปลี่ยนแปลงไป</t>
  </si>
  <si>
    <t>โครงการสร้างตระหนักและให้ความรู้กับนักท่องเที่ยวถึงความเสี่ยงความเปาะบางต่อการเปลี่ยนแปลงสภาพอากาศภูมิอากาศของแหล่งท่องเที่ยว</t>
  </si>
  <si>
    <t>ความเสี่ยง : สภาวะความเครียดจากมลพิษทางอากาศ /โรคทางเดินหายใจ/โรคหัวใจและหลอด เลือด/ฮีทสโตรก/การเสียชีวิต  / โรคที่เกิดจากยุง/แมลงเพิ่มมากขึ้นเพราะแพร่พันธุ์ได้เร็วขึ้น(โรคไข้เลือดออก)</t>
  </si>
  <si>
    <t>โครงการพัฒนาศักยภาพประชาชนให้เกิดความรู้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ส่งเสริมให้ประชาชนมีส่วนร่วมในการเปลี่ยนแปลงสภาพภูมิอากาศได้อย่างเหมาะสม</t>
  </si>
  <si>
    <t>ความเสี่ยง : การหยุดชะงักของบิการด้านการแพทย์ /บุคลากรทางการแพทย์ลดลง</t>
  </si>
  <si>
    <t>โครงการเสริมสร้างความสุขบุคลากรด้านสาธารณสุขและสร้างภาคีเครือข่ายด้านสาธารณสุขรวมถึงจัดหาบุคลากรทางการแพทย์</t>
  </si>
  <si>
    <t xml:space="preserve">ความเสี่ยง : สูญเสียระบบนิเวศ (ป่าผลัดใบขยายตัว) /สูญเสียความหลากหลายทางชีวภาพ </t>
  </si>
  <si>
    <t>โครงการปลูกป่าและเพิ่มพื้นที่ป่าในพื้นที่ที่ถูกบุกรุก</t>
  </si>
  <si>
    <t>โครงการป้องกันไฟป่าและหมกควัน</t>
  </si>
  <si>
    <t>ความเสี่ยง : ปริมาณน้ำท่า/น้ำฟ้าลดลง</t>
  </si>
  <si>
    <t>โครงการจัดทำฝายชะลอน้ำ</t>
  </si>
  <si>
    <t>โครงการจัดที่ดินให้ชุมชน (คทช.)</t>
  </si>
  <si>
    <t>โครงการแผนป้องกันและบรรเทาสาธารณภัย</t>
  </si>
  <si>
    <t xml:space="preserve">โครงการส่งเสริมความรู้การก่อสร้างที่เป็นมิตรกับสิ่งแวดล้อม </t>
  </si>
  <si>
    <t>ความเสี่ยง :  สาธารณูปโภคเสียหาย</t>
  </si>
  <si>
    <t>โครงการซักซ้อมแผนป้องกันและบรรเทาสาธารณภัย</t>
  </si>
  <si>
    <t>โครงการปรับปรุงซ่อมแซมเหตุสาธารณภัยฉุกเฉิน</t>
  </si>
  <si>
    <t>ท่องเที่ยว</t>
  </si>
  <si>
    <t>ความเสี่ยง : การเกิดระบาดของแมลง</t>
  </si>
  <si>
    <t>ปริมาณน้ำที่เพิ่มขึ้นและคุณภาพน้ำที่เพิ่มขึ้น</t>
  </si>
  <si>
    <t>ปริมาณน้ำเพิ่มขึ้น</t>
  </si>
  <si>
    <t>เพิ่มปริมาณน้ำและผลผลิตทางการเกษตร</t>
  </si>
  <si>
    <t>ลดการสูยเสีญผลผลิตทางการเกษตร</t>
  </si>
  <si>
    <t>เพิ่มคุณภาพจำนวนครัวเรือนที่ใช้น้ำจากแหล่งกักเก็บเพิ่มขึ้น</t>
  </si>
  <si>
    <t>ด้านเกษตรมีผลผลิตมากขึ้น</t>
  </si>
  <si>
    <t>คุณภาพชีวิตดีขึ้น</t>
  </si>
  <si>
    <t>อาชีพทางการเกษตรมีรายได้มั่นคง</t>
  </si>
  <si>
    <t>จำนวนปริมาณผู้ใช้แหล่งน้ำใต้ดินเพิ่มขึ้น</t>
  </si>
  <si>
    <t>ไม่ขาดแคลนน้ำ</t>
  </si>
  <si>
    <t>ลดความขัดแย้งของผู้อุปโภคบริโภค</t>
  </si>
  <si>
    <t>จำนวนเกษตกรที่ได้รับรองมาตรฐาน GAP เพิ่มขึ้น</t>
  </si>
  <si>
    <t>ผลผลิตมีคุณภาพ</t>
  </si>
  <si>
    <t>ผู้บริโภคมั่นใจในสินค้า</t>
  </si>
  <si>
    <t>ราคาผลผลิต/สุขภาพผู้บริโภคและผู้ผลิตดีขึ้น</t>
  </si>
  <si>
    <t>จำนวนใบเคลื่อยนย้ายสัตว์</t>
  </si>
  <si>
    <t>ทราบแหล่งที่มาและปลายทางการเคลื่อนย้าย</t>
  </si>
  <si>
    <t>การตรวจสอบย้อยกลับ</t>
  </si>
  <si>
    <t>โรคระบาดลดลง</t>
  </si>
  <si>
    <t>จำนวนเกษตรที่ได้รับความรู้เกี่ยวกับ (IPM) อย่างถูกต้อง</t>
  </si>
  <si>
    <t>จำนวนเกษตกรที่เข้ารับการอบรม</t>
  </si>
  <si>
    <t>เกษตกรมีความรู็ความเข้าใจในการนำไปใช้</t>
  </si>
  <si>
    <t>โรคและแมลงลดลง</t>
  </si>
  <si>
    <t>จำนวนแหล่งน้ำที่ได้รับการพัฒนา (แห่ง)</t>
  </si>
  <si>
    <t>จำนวนเกษตกรใช้ปุ๋ยตามค่าการวิเคราะห์ดิน และจำนวนผู้เข้าร่วมโครงการ</t>
  </si>
  <si>
    <t>สามารถควบคุมความเป็นกรด-ด่างให้เหมาะสมกับการเลี้ยงสัตว์น้ำ</t>
  </si>
  <si>
    <t>เกษตกรได้รับองคืความรู้</t>
  </si>
  <si>
    <t>สัตว์มีจำนวนมากขึ้น</t>
  </si>
  <si>
    <t>เพิ่มผลผลิต/ลดต้นทุนการผลิต</t>
  </si>
  <si>
    <t>ชาวประมงสามารถรับสัตว์น้ำเพื่อบริโภคหรือจำหน่ายก่อให้เกิดรายได้</t>
  </si>
  <si>
    <t>จำนวนผู้ประกอบการชุมชน ได้รับการพัฒนาร้อยละ 5</t>
  </si>
  <si>
    <t>มีกิจกรรมที่หลากหลายและน่าสนใจ</t>
  </si>
  <si>
    <t>แหล่งท่องเที่ยวได้รับความนิยมมากขึ้น /มีแหล่งท่องเที่ยวที่หลากหลาย</t>
  </si>
  <si>
    <t>มีการท่องเที่ยวที่ต่อเนื่อง</t>
  </si>
  <si>
    <t>จำนวนผู้ประกอบการร้อยละ 80</t>
  </si>
  <si>
    <t>มีแผนบริหารความต่อเนื่องทางธุรกิจ</t>
  </si>
  <si>
    <t>ผู้ประกอบการฯประกอบธุรกิจได้ต่อเนื่อง</t>
  </si>
  <si>
    <t>มีการท่องเที่ยวต่อเนื่อง</t>
  </si>
  <si>
    <t>มีกิจกรรมท่องเที่ยวที่สอดคล้องกับสภาพอากาศร้อยละ 60</t>
  </si>
  <si>
    <t>ปฏิทินการท่องเที่ยวที่น่าสนใจ สามารถดึงดูดนักท่องเที่ยว</t>
  </si>
  <si>
    <t>มีนักท่องเที่ยวทุกฤดูกาล</t>
  </si>
  <si>
    <t>มีนักท่องเที่ยวรู้และเข้าใจถึงความเสี่ยงร้อยละ 70</t>
  </si>
  <si>
    <t>นักท่องเที่ยวให้ความสำคัญและตระหนักเกี่ยวกับความเสี่ยงที่เกิดขึ้นจากอากาศมากขึ้น</t>
  </si>
  <si>
    <t>ลดความเสี่ยงที่อาจเกิดขึ้นต่อนักท่องเที่ยว</t>
  </si>
  <si>
    <t>นักท่องเที่ยวได้รับผลกระทบจากความเสี่ยงย้อยลง</t>
  </si>
  <si>
    <t>อัตราการเกิดโรครายใหม่/แกนนำประชาชนทุกอำเภอ</t>
  </si>
  <si>
    <t>อัตราการเกิดโรครายใหม่ลดลง/แกนนำประชาชนทุกอำเภอมีความรู้</t>
  </si>
  <si>
    <t>ประชาชนมีการเข้ารับการรักษาโรคลดลง /ค่าใช้จ่ายในการรรักษาโรคลดลง /ลดภาระในการรักษาโรคของบุคลากรทางการแพทย์</t>
  </si>
  <si>
    <t>ด้านการแพทย์ครอบคลุมพื้นที่จังหวัด</t>
  </si>
  <si>
    <t>บุคลากรทางการแพทย์เพิ่มขึ้น</t>
  </si>
  <si>
    <t>บุคลากรทางการแพทย์มีความสุขและมีภาคีเครือข่ายเพิ่มขึ้น</t>
  </si>
  <si>
    <t>ลดสาเหตุการลาออกของบุคลากรทางการแพทย์</t>
  </si>
  <si>
    <t>จำนวนพื้นที่ป่าเพิ่มขึ้น (ไร่)</t>
  </si>
  <si>
    <t>จำนวนเครือข่ายป้องกันไฟป่าระดับชุมชน</t>
  </si>
  <si>
    <t>จำนวนฝ่าย (แห่ง)</t>
  </si>
  <si>
    <t>จำนวนประชาชนที่ได้รับการจัดสรรที่ดินทำกินให้ถูต้อง (คน) / จำนวนพื้นที่ได้รับการจัดสรร</t>
  </si>
  <si>
    <t>ประชาชนได้รับพื้นที่ทำกิน</t>
  </si>
  <si>
    <t>ประชาชนลดการเปลี่ยนแปลงที่อยู่ / ประชาชนมีที่ดินทำกินรายได้เพิ่มขึ้น</t>
  </si>
  <si>
    <t>ลดการบถกรุกป่า / ลดการทำลายระบบนิเวศ</t>
  </si>
  <si>
    <t>มีพื้นที่ป่าเพิ่มขึ้นไม่น้อยกว่าร้อยละ 10 ของพื้นที่ถูกบุกรุก</t>
  </si>
  <si>
    <t>จำนวนเครือข่ายป้องกันไฟป่าที่เพิ่มขึ้นไม่น้อยกว่าร้อยละ 10</t>
  </si>
  <si>
    <t>มีพื้นที่ป่าเพิ่มขึ้น</t>
  </si>
  <si>
    <t>เครือข่ายมีศักยภาพในการดูแลป้องกัน</t>
  </si>
  <si>
    <t>เพิ่มพื้นที่ในการดูดซับ CO2</t>
  </si>
  <si>
    <t>ผู้เข้ารับการอบรมผ่านการประเมินไม่น้อยกว่าร้อยละ 80</t>
  </si>
  <si>
    <t>ผู้ผ่านการอบรมได้รับความรู้ ความสามารถนำไปใช้ออกแบบ /ควบคุมการก่อสร้างที่เป็นมิตรกับสิ่งแวดล้อม</t>
  </si>
  <si>
    <t>ลดการปล่อยก๊าซเรือนกระจกจากการใช้พลังงานในอาคาร / สร้างความตระหนักในการออกแบบและก่อสร้างที่เป็นมิตรกับสิ่งแวดล้อม / เกิดความคุ้มค่าในการใช้อาคารระยะยาว</t>
  </si>
  <si>
    <t>ผู้เข้ารับการซักซ้อมแผนการประเมินไม่น้อยกว่าร้อยละ 80</t>
  </si>
  <si>
    <t>ผู้เข้ารับการซักซ้อมแผนมีความรู้ความเข้าใจและเอาตัวรอดจากสาธารณภัยที่เกิดขึ้น</t>
  </si>
  <si>
    <t>ลดการสูญเสียชีวิตและทรัพย์สินของประชาชน</t>
  </si>
  <si>
    <t>ประชาชนสามารถใช้สาธารณูปโภคที่เกิดขึ้นสาธารณภัยได้ภายใน 48 ชม.</t>
  </si>
  <si>
    <t>มีแผนปรับปรุงซ่อมแซมเหตุสาธารณภัย / สาธารณูปโภคสามารถใช้งานได้โดยเร็ว</t>
  </si>
  <si>
    <t>ลดความเดือนร้อนและความเสียหายจากการหยุดชะงักของบริการสาธารณะ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</si>
  <si>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</si>
  <si>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</si>
  <si>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</si>
  <si>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โครงการที่ 5</t>
  </si>
  <si>
    <t>มีโรคอุบัติใหม่น้องลง</t>
  </si>
  <si>
    <t>ประชาชนมีน้ำอุปโภค/บริโภค</t>
  </si>
  <si>
    <t>มีน้ำเพียงพอต่อความต้องการ</t>
  </si>
  <si>
    <t>อุบัติเหตุลดลง</t>
  </si>
  <si>
    <t>ประชาชนมีความพร้อมในการรับมือกับเกตุสาธารณภัย</t>
  </si>
  <si>
    <t>คุณภาพชีวิตและสิ่งแวดล้อมดีขึ้น</t>
  </si>
  <si>
    <t>1. ปริมาณน้ำใช้การได้/น้ำต้นทุน</t>
  </si>
  <si>
    <t>2. จำนวนผู้ใช้น้ำเพื่อการบริหารจัดการน้ำของจังหวัด</t>
  </si>
  <si>
    <t>1. ปริมาณผลผลิต</t>
  </si>
  <si>
    <t>2. รายได้เกษตรกร</t>
  </si>
  <si>
    <t>1 รายได้จากการท่องเที่ยว</t>
  </si>
  <si>
    <t>1. จำนวนผู้ป่วย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</si>
  <si>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</si>
  <si>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 xml:space="preserve">1. พื้นที่สีเขียว 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</si>
  <si>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</si>
  <si>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</si>
  <si>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</si>
  <si>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</si>
  <si>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</si>
  <si>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 xml:space="preserve">รักษาผลิตภาพการผลิตและความมั่นคงทางอาหาร </t>
  </si>
  <si>
    <t xml:space="preserve">เพิ่มความมั่นคงด้านน้ำของจังหวัด </t>
  </si>
  <si>
    <t>การจัดการน้ำ</t>
  </si>
  <si>
    <t xml:space="preserve">โครงการ 1 : โครงการบริหารจัดการแหล่งน้ำเพื่อเพิ่มประสิทธิภาพแหล่งกักเก็บน้ำ					</t>
  </si>
  <si>
    <t xml:space="preserve">โครงการ 2 : โครงการบริหารจัดการผู้มีส่วนได้ส่วนเสียการใช้ประโยชน์จากทรัพยากรน้ำ					</t>
  </si>
  <si>
    <t xml:space="preserve">โครงการ 3 : โครงการเพิ่มประสิทธิภาพแหล่งน้ำใต้ดินในพื้นที่เสี่ยงภัยแล้ง					</t>
  </si>
  <si>
    <t xml:space="preserve">โครงการ 1 : โครงการพัฒนาคุณภาพสินค้าเกษตรสู่มาตรฐาน (GAP)					</t>
  </si>
  <si>
    <t xml:space="preserve">โครงการ 2 : โครงการเฝ้าระวังการขนย้ายสัตว์					</t>
  </si>
  <si>
    <t xml:space="preserve">โครงการ 3 : โครงการป้องกันและกำจัดโรคแมลงอย่างผสมผสาน (IPM)					</t>
  </si>
  <si>
    <t xml:space="preserve">โครงการ 4 : โครงการฟื้นฟูทรัพยากรประมงและแหล่งที่อยู่อาศัยของสัตว์น้ำ					</t>
  </si>
  <si>
    <t xml:space="preserve">โครงการ 5 : โครงการส่งเสริมการใช้ปุ๋ยตามค่าวิเคราะห์ดิน					</t>
  </si>
  <si>
    <t xml:space="preserve">โครงการ 1 : โครงการเพิ่มขีดความสามารถให้กลุ่มผู้ประกอบการท่องเที่ยวชุมชน จัดรูปแบบกิจกรรมหรือบริการด้านการท่องเที่ยวที่หลากหลาย					</t>
  </si>
  <si>
    <t xml:space="preserve">โครงการ 2 : โครงการส่งเสริมให้ผู้ประกอบการทำแผนบริหารความต่อเนื่องทางธุรกิจ					</t>
  </si>
  <si>
    <t xml:space="preserve">โครงการ 3 : โครงการปรับปรุงปฏิทินนักท่องเที่ยวให้สอดคล้องกับฤดูกาลที่เปลี่ยนแปลงไป					</t>
  </si>
  <si>
    <t xml:space="preserve">โครงการ 2 :โครงการเสริมสร้างความสุขบุคลากรด้านสาธารณสุขและสร้างภาคีเครือข่ายด้านสาธารณสุขรวมถึงจัดหาบุคลากรทางการแพทย์					 </t>
  </si>
  <si>
    <t xml:space="preserve">โครงการ 1 : โครงการปลูกป่าและเพิ่มพื้นที่ป่าในพื้นที่ที่ถูกบุกรุก					</t>
  </si>
  <si>
    <t xml:space="preserve">โครงการ 3 : โครงการจัดทำฝายชะลอน้ำ					</t>
  </si>
  <si>
    <t xml:space="preserve">โครงการ 4 โครงการจัดที่ดินให้ชุมชน (คทช.)					 </t>
  </si>
  <si>
    <t xml:space="preserve">โครงการ 2 : โครงการส่งเสริมความรู้การก่อสร้างที่เป็นมิตรกับสิ่งแวดล้อม 					</t>
  </si>
  <si>
    <t xml:space="preserve">โครงการ 3 : โครงการซักซ้อมแผนป้องกันและบรรเทาสาธารณภัย					</t>
  </si>
  <si>
    <t xml:space="preserve">โครงการ 4 : โครงการปรับปรุงซ่อมแซมเหตุสาธารณภัยฉุกเฉิน					</t>
  </si>
  <si>
    <t>ผลผลิต =
มีแผนปรับปรุงซ่อมแซมเหตุสาธารณภัย / สาธารณูปโภคสามารถใช้งานได้โดยเร็ว</t>
  </si>
  <si>
    <t>ผลลัพธ์ =
ลดความเดือนร้อนและความเสียหายจากการหยุดชะงักของบริการสาธารณะ</t>
  </si>
  <si>
    <t>ผลกระทบ =
อุบัติเหตุลดลง</t>
  </si>
  <si>
    <t>ผลผลิต =
ผู้ผ่านการอบรมได้รับความรู้ ความสามารถนำไปใช้ออกแบบ /ควบคุมการก่อสร้างที่เป็นมิตรกับสิ่งแวดล้อม</t>
  </si>
  <si>
    <t>ผลลัพธ์ =
ลดการปล่อยก๊าซเรือนกระจกจากการใช้พลังงานในอาคาร / สร้างความตระหนักในการออกแบบและก่อสร้างที่เป็นมิตรกับสิ่งแวดล้อม / เกิดความคุ้มค่าในการใช้อาคารระยะยาว</t>
  </si>
  <si>
    <t>ผลกระทบ =
คุณภาพชีวิตและสิ่งแวดล้อมดีขึ้น</t>
  </si>
  <si>
    <t>ผลผลิต =
ผู้เข้ารับการซักซ้อมแผนมีความรู้ความเข้าใจและเอาตัวรอดจากสาธารณภัยที่เกิดขึ้น</t>
  </si>
  <si>
    <t>ผลลัพธ์ =
ลดการสูญเสียชีวิตและทรัพย์สินของประชาชน</t>
  </si>
  <si>
    <t>ผลกระทบ =
ประชาชนมีความพร้อมในการรับมือกับเกตุสาธารณภัย</t>
  </si>
  <si>
    <t>ผลผลิต =
มีพื้นที่ป่าเพิ่มขึ้นไม่น้อยกว่าร้อยละ 10 ของพื้นที่ถูกบุกรุก</t>
  </si>
  <si>
    <t>ผลลัพธ์ =
มีพื้นที่ป่าเพิ่มขึ้น</t>
  </si>
  <si>
    <r>
      <t>ผลกระทบ =
เพิ่มพื้นที่ในการดูดซับ CO</t>
    </r>
    <r>
      <rPr>
        <b/>
        <vertAlign val="subscript"/>
        <sz val="11"/>
        <color theme="1"/>
        <rFont val="Tahoma (เนื้อความ)"/>
        <charset val="222"/>
      </rPr>
      <t>2</t>
    </r>
  </si>
  <si>
    <t>ผลผลิต =
จำนวนเครือข่ายป้องกันไฟป่าที่เพิ่มขึ้นไม่น้อยกว่าร้อยละ 10</t>
  </si>
  <si>
    <t>ผลลัพธ์ =
เครือข่ายมีศักยภาพในการดูแลป้องกัน</t>
  </si>
  <si>
    <t xml:space="preserve">ผลกระทบ =
ลดปัญหา PM2.5 </t>
  </si>
  <si>
    <t xml:space="preserve">ผลผลิต = ประชาชนมีน้ำอุปโภค/บริโภค
</t>
  </si>
  <si>
    <t>ผลลัพธ์ =
มีน้ำเพียงพอต่อความต้องการ</t>
  </si>
  <si>
    <t>ผลกระทบ =
คุณภาพชีวิตดีขึ้น</t>
  </si>
  <si>
    <t>ผลผลิต =
ประชาชนได้รับพื้นที่ทำกิน</t>
  </si>
  <si>
    <t>ผลลัพธ์ =
ประชาชนลดการเปลี่ยนแปลงที่อยู่ / ประชาชนมีที่ดินทำกินรายได้เพิ่มขึ้น</t>
  </si>
  <si>
    <t>ผลกระทบ =
ลดการบถกรุกป่า / ลดการทำลายระบบนิเวศ</t>
  </si>
  <si>
    <t>ผลผลิต =
อัตราการเกิดโรครายใหม่ลดลง/แกนนำประชาชนทุกอำเภอมีความรู้</t>
  </si>
  <si>
    <t>ผลลัพธ์ =
ประชาชนมีการเข้ารับการรักษาโรคลดลง /ค่าใช้จ่ายในการรรักษาโรคลดลง /ลดภาระในการรักษาโรคของบุคลากรทางการแพทย์</t>
  </si>
  <si>
    <t>ผลผลิต =
บุคลากรทางการแพทย์เพิ่มขึ้น</t>
  </si>
  <si>
    <t>ผลลัพธ์ =
บุคลากรทางการแพทย์มีความสุขและมีภาคีเครือข่ายเพิ่มขึ้น</t>
  </si>
  <si>
    <t>ผลกระทบ =
ลดสาเหตุการลาออกของบุคลากรทางการแพทย์</t>
  </si>
  <si>
    <t>ผลผลิต =
มีกิจกรรมที่หลากหลายและน่าสนใจ</t>
  </si>
  <si>
    <t>ผลลัพธ์ =
แหล่งท่องเที่ยวได้รับความนิยมมากขึ้น /มีแหล่งท่องเที่ยวที่หลากหลาย</t>
  </si>
  <si>
    <t>ผลกระทบ =
มีการท่องเที่ยวที่ต่อเนื่อง</t>
  </si>
  <si>
    <t>ผลผลิต =
มีแผนบริหารความต่อเนื่องทางธุรกิจ</t>
  </si>
  <si>
    <t>ผลลัพธ์ =
ผู้ประกอบการฯประกอบธุรกิจได้ต่อเนื่อง</t>
  </si>
  <si>
    <t>ผลกระทบ =
มีการท่องเที่ยวต่อเนื่อง</t>
  </si>
  <si>
    <t>ผลผลิต =
ปฏิทินการท่องเที่ยวที่น่าสนใจ สามารถดึงดูดนักท่องเที่ยว</t>
  </si>
  <si>
    <t>ผลลัพธ์ =
มีนักท่องเที่ยวทุกฤดูกาล</t>
  </si>
  <si>
    <t>ผลผลิต =
นักท่องเที่ยวให้ความสำคัญและตระหนักเกี่ยวกับความเสี่ยงที่เกิดขึ้นจากอากาศมากขึ้น</t>
  </si>
  <si>
    <t>ผลลัพธ์ =
ลดความเสี่ยงที่อาจเกิดขึ้นต่อนักท่องเที่ยว</t>
  </si>
  <si>
    <t>ผลกระทบ =
นักท่องเที่ยวได้รับผลกระทบจากความเสี่ยงย้อยลง</t>
  </si>
  <si>
    <t>ผลผลิต =
ผลผลิตมีคุณภาพ</t>
  </si>
  <si>
    <t>ผลลัพธ์ =
ผู้บริโภคมั่นใจในสินค้า</t>
  </si>
  <si>
    <t>ผลกระทบ =
ราคาผลผลิต/สุขภาพผู้บริโภคและผู้ผลิตดีขึ้น</t>
  </si>
  <si>
    <t>ผลผลิต =
ทราบแหล่งที่มาและปลายทางการเคลื่อนย้าย</t>
  </si>
  <si>
    <t>ผลลัพธ์ =
การตรวจสอบย้อยกลับ</t>
  </si>
  <si>
    <t>ผลกระทบ =
โรคระบาดลดลง</t>
  </si>
  <si>
    <t>ผลผลิต =
สามารถควบคุมความเป็นกรด-ด่างให้เหมาะสมกับการเลี้ยงสัตว์น้ำ</t>
  </si>
  <si>
    <t>ผลผลิต =
จำนวนเกษตกรที่เข้ารับการอบรม</t>
  </si>
  <si>
    <t>ผลลัพธ์ =
เกษตกรมีความรู็ความเข้าใจในการนำไปใช้</t>
  </si>
  <si>
    <t>ผลกระทบ =
โรคและแมลงลดลง</t>
  </si>
  <si>
    <t>ผลผลิต =
เกษตกรได้รับองคืความรู้</t>
  </si>
  <si>
    <t>ผลลัพธ์ =
เพิ่มผลผลิต/ลดต้นทุนการผลิต</t>
  </si>
  <si>
    <t>ผลผลิต =
ปริมาณน้ำเพิ่มขึ้น</t>
  </si>
  <si>
    <t>ผลลัพธ์ =
เพิ่มปริมาณน้ำและผลผลิตทางการเกษตร</t>
  </si>
  <si>
    <t>ผลกระทบ =
ลดการสูญเสีญผลผลิตทางการเกษตร</t>
  </si>
  <si>
    <t>ผลผลิต =
ด้านเกษตรมีผลผลิตมากขึ้น</t>
  </si>
  <si>
    <t>ผลลัพธ์ =
คุณภาพชีวิตดีขึ้น</t>
  </si>
  <si>
    <t>ผลกระทบ =
อาชีพทางการเกษตรมีรายได้มั่นคง</t>
  </si>
  <si>
    <t>ผลลัพธ์ =
ไม่ขาดแคลนน้ำ</t>
  </si>
  <si>
    <t>ผลกระทบ =
ลดความขัดแย้งของผู้อุปโภคบริโภค</t>
  </si>
  <si>
    <t xml:space="preserve">ลดปัญหา PM2.5 </t>
  </si>
  <si>
    <t>ประชาสัมพันธ์จังหวัดลำพูน
ปลัดจังหวัดลำพูน
หัวหน้าสำนักงานจังหวัดลำพูน
พาณิชย์จังหวัดลำพูน</t>
  </si>
  <si>
    <t>สำนักงานเจ้าท่าภูมิภาค สาขาเชียงใหม่
สำนักทรัพยากรน้ำบาดาล เขต 1 ลำปาง
สำนักงานทรัพยากรน้ำแห่งชาติ ภาค 1</t>
  </si>
  <si>
    <t>เกษตรและสหกรณ์จังหวัดลำพูน
ปศุสัตว์จังหวัดลำพูน
เกษตรจังหวัดลำพูน
ปฏิรูปที่ดินจังหวัดลำพูน
ประมงจังหวัดลำพูน
สถานีพัฒนาที่ดินลำพูน</t>
  </si>
  <si>
    <t>สาธารณสุขจังหวัดลำพูน
องค์การบริหารส่วนจังหวัดลำพูน</t>
  </si>
  <si>
    <t>สำนักจัดการทรัพยากรป่าไม้ที่ 1 (เชียงใหม่)
สำนักบริหารพื้นที่อนุรักษ์ที่ 16 (เชียงใหม่)
สำนักองค์การอุตสาหกรรมป่าไม้เขตเชียงใหม่
สำนักงานสิ่งแวดล้อมและควบคุมมลพิษที่ 1 (เชียงใหม่)
อุทยานแห่งชาติแม่ปิง
สำนักงานทรัพยากรธรรมชาติและสิ่งแวดล้อมจังหวัดลำพูน</t>
  </si>
  <si>
    <t>รายปี</t>
  </si>
  <si>
    <t>สาธารณะ</t>
  </si>
  <si>
    <t>เกษตรกร</t>
  </si>
  <si>
    <t>รายงานปริมาณน้ำใช้การได้/น้ำต้นทุน</t>
  </si>
  <si>
    <t>รวบรวมข้อมูลจากรายงาน</t>
  </si>
  <si>
    <t>จำนวนผู้ใช้น้ำ (ราย)</t>
  </si>
  <si>
    <t>ร้อยละของปริมาณน้ำใช้</t>
  </si>
  <si>
    <t>ความเสียหายทางเศรษฐกิจที่เกิดจากปริมาณน้ำไม่มีเพียงพอ</t>
  </si>
  <si>
    <t>ร้อยละปริมาณน้ำต้นทุน/น้ำใช้การได้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</si>
  <si>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</si>
  <si>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รายงานข้อมูลผู้ใช้น้ำ</t>
  </si>
  <si>
    <t>มีน้ำสะอาดเพียงพอต่อการอุปโภคบริโภคในทุกภาคส่วน</t>
  </si>
  <si>
    <t>ปริมาณน้ำเพียงพอต่อความต้องการใช้น้ำ</t>
  </si>
  <si>
    <t>ปริมาณน้ำใช้การได้/ต้นทุน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</si>
  <si>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 xml:space="preserve">) </t>
    </r>
  </si>
  <si>
    <t xml:space="preserve">ปศุสัตว์จังหวัดลำพูน
</t>
  </si>
  <si>
    <t xml:space="preserve">ประมงจังหวัดลำพูน
</t>
  </si>
  <si>
    <t>เกษตรและสหกรณ์จังหวัดลำพูน
เกษตรจังหวัดลำพูน
ปฏิรูปที่ดินจังหวัดลำพูน
สถานีพัฒนาที่ดินลำพูน</t>
  </si>
  <si>
    <t>ปริมาณผลผลิต (ตัน)</t>
  </si>
  <si>
    <t>รายงานปริมาณผลผลิต</t>
  </si>
  <si>
    <t>ร้อยละการเพิ่มขึ้นของผลผลิตทางการเกษตร</t>
  </si>
  <si>
    <t>มูลค่าทางเศรษฐกิจภาคการเกษตร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</si>
  <si>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</si>
  <si>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</si>
  <si>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จำนวนครั้งในการระบาด</t>
  </si>
  <si>
    <t>จำนวนสัตว์ที่เกิดโรค</t>
  </si>
  <si>
    <t>รายงานประจำปี</t>
  </si>
  <si>
    <t>เกษตรกรผู้เลี้ยงสัตว์</t>
  </si>
  <si>
    <t>จำนวนสัตว์ที่เกิดโรค (ตัว)</t>
  </si>
  <si>
    <t>ร้อยละการเพิ่มขึ้นของผลผลิตทางการประมง</t>
  </si>
  <si>
    <t>มูลค่าทางเศรษฐกิจภาคการประมง</t>
  </si>
  <si>
    <t>เพิ่มผลผลิตทางการประมงเพื่อความมั่นคงทางอาหาร</t>
  </si>
  <si>
    <t>จำนวนโครงสร้างพื้นฐานที่ได้รับการพัฒนา (แห่ง)</t>
  </si>
  <si>
    <t>รายงานการดำเนินโครงการ</t>
  </si>
  <si>
    <t>ร้อยละการเกิดอุบัติเหตุ</t>
  </si>
  <si>
    <t>มูลค่าทางเศรษฐกิจภาคการท่องเที่ยว</t>
  </si>
  <si>
    <t xml:space="preserve">ผู้ประกอบการ (ราย) </t>
  </si>
  <si>
    <t xml:space="preserve">ประชาสัมพันธ์จังหวัดลำพูน
ปลัดจังหวัดลำพูน
หัวหน้าสำนักงานจังหวัดลำพูน
พาณิชย์จังหวัดลำพูน </t>
  </si>
  <si>
    <t>ผู้ประกอบการ (ราย)</t>
  </si>
  <si>
    <t>ให้ผู้ประกอบการสามารถปรับตัวต่อผลกระทบจากการเปลี่ยนแปลงสภาพภูมิอากาศ</t>
  </si>
  <si>
    <t xml:space="preserve">จำนวนนักท่องเที่ยว (ราย) </t>
  </si>
  <si>
    <t>รายได้จากการท่องเที่ยวเพิ่มขึ้น</t>
  </si>
  <si>
    <t>จำนวนนักท่องเที่ยว (ราย)</t>
  </si>
  <si>
    <t>ร้อยละของจำนวนผู้ป่วย</t>
  </si>
  <si>
    <t>จำนวนผู้ป่าวย (ราย)</t>
  </si>
  <si>
    <t>ประชาชนมีสุขภาพที่ดีและสร้างมีความตระหนักรู้ให้กับประชาชน</t>
  </si>
  <si>
    <t>จำนวนผู้ป่วย (ราย)</t>
  </si>
  <si>
    <t>บุคลากรทางการแพทย์มีสุขภาพดี และสามารถปรับตัวเพื่อรองรับผลกระทบจากการเปลี่ยนแปลงสภาพภูมิอากาศ</t>
  </si>
  <si>
    <t>จำนวนบุคลากร (คน)</t>
  </si>
  <si>
    <t>พื้นที่ป่า (ไร่)</t>
  </si>
  <si>
    <t>รวบรวมข้อมูลจากรายงาน, ข้อมูลสาสนเทศเชิงพื้นที่ (GIS)</t>
  </si>
  <si>
    <t>ร้อยละพื้นที่ป่า</t>
  </si>
  <si>
    <t>รักษาระบบนิเวศให้ดีขึ้น</t>
  </si>
  <si>
    <t>จำนวนฝาย (ฝาย)</t>
  </si>
  <si>
    <t>จำนวนฝายที่มีก่อนเริ่ม (ฝาย)</t>
  </si>
  <si>
    <t>พื้นที่อยู่อาศัย (ไร่)</t>
  </si>
  <si>
    <t>ร้อยละพื้นที่</t>
  </si>
  <si>
    <t>รักษาระบบนิเวศให้ดีขึ้น ประชาชนมีที่ดินทำกินรายได้เพิ่มขึ้น</t>
  </si>
  <si>
    <t>พื้นที่ป่าที่ถูกเผา (ไร่)</t>
  </si>
  <si>
    <t>ร้อยละการลดพื้นที่ป่าที่ถูกเผา</t>
  </si>
  <si>
    <t>ลดการเผาในพื้นที่ป่า</t>
  </si>
  <si>
    <t>มูลค่าทางเศรษฐกิจภาคป่าไม้</t>
  </si>
  <si>
    <t>จำนวนผู้เข้าอบรม (คน)</t>
  </si>
  <si>
    <t>ร้อยละจำนวนผู้เข้าอบรมต่อประชากรทั้งหมด</t>
  </si>
  <si>
    <t>จำนวนผู้ป่วย</t>
  </si>
  <si>
    <t xml:space="preserve">โยธาธิการและผังเมืองจังหวัดลำพูน
</t>
  </si>
  <si>
    <t xml:space="preserve">สำนักงานป้องกันและบรรเทาสาธารณภัยจังหวัด
</t>
  </si>
  <si>
    <t>สำนักงานป้องกันและบรรเทาสาธารณภัยจังหวัด ท้องถิ่นจังหวัดลำพูน</t>
  </si>
  <si>
    <t>ประชาชนมีความรู้ความเข้าใจและปรับตัวรองรับต่อผลกระทบที่จะเกิดขึ้น</t>
  </si>
  <si>
    <t>จำนวนพื้นที่ (แห่ง)</t>
  </si>
  <si>
    <t>ร้อยละพื้นที่ปรับปรุงซ่อมแซมต่อพื้นที่ทั้งหมด</t>
  </si>
  <si>
    <t xml:space="preserve">สำนักงานเจ้าท่าภูมิภาค สาขาเชียงใหม่ สำนักทรัพยากรน้ำบาดาล เขต 1 ลำปาง 
สำนักงานทรัพยากรน้ำแห่งชาติ ภาค 1 โครงการชลประทานจังหวัดลำพูน สำนักงานโยธาธิการและผังเมืองจังหวัด สำนักงานทรัพยากรธรรมชาติและสิ่งแวดล้อมจังหวัดลำพูน องค์กรปกครองส่วนท้องถิ่นจังหวัดลำพูน </t>
  </si>
  <si>
    <t xml:space="preserve">สำนักงานเจ้าท่าภูมิภาค สาขาเชียงใหม่ สำนักทรัพยากรน้ำบาดาล เขต 1 ลำปาง 
สำนักงานทรัพยากรน้ำแห่งชาติ ภาค 1 โครงการชลประทานจังหวัดลำพูน สำนักงานทรัพยากรธรรมชาติและสิ่งแวดล้อมจังหวัดลำพูน องค์กรปกครองส่วนท้องถิ่นจังหวัดลำพูน </t>
  </si>
  <si>
    <t xml:space="preserve">สำนักทรัพยากรน้ำบาดาล เขต 1 ลำปาง สำนักงานทรัพยากรน้ำแห่งชาติ ภาค 1 โครงการชลประทานจังหวัดลำพูน สำนักงานทรัพยากรธรรมชาติและสิ่งแวดล้อมจังหวัดลำพูน องค์กรปกครองส่วนท้องถิ่นจังหวัดลำพูน </t>
  </si>
  <si>
    <t>เกษตรและสหกรณ์จังหวัดลำพูน เกษตรจังหวัดลำพูน ปฏิรูปที่ดินจังหวัดลำพูน สถานีพัฒนาที่ดินลำพูน    ประมงจังหวัด ปศุสัตว์จังหวัด</t>
  </si>
  <si>
    <t>เกษตรและสหกรณ์จังหวัดลำพูน เกษตรจังหวัดลำพูน</t>
  </si>
  <si>
    <t xml:space="preserve">สำนักงานเกษตรและสหกรณ์จังหวัดลำพูน สำนักงานเกษตรจังหวัดลำพูน สถานีพัฒนาที่ดินลำพูน </t>
  </si>
  <si>
    <t xml:space="preserve">ประชาสัมพันธ์จังหวัดลำพูน สำนักงานจังหวัดลำพูน พาณิชย์จังหวัดลำพูน สำนักงานท่องเที่ยวและกีฬาจังหวัด สำนักงานวัฒนธรรมจังหวัด องค์กรปกครองส่วนท้องถิ่นจังหวัดลำพูน </t>
  </si>
  <si>
    <t>ผลกระทบ =
มีโรคอุบัติใหม่น้อยลง</t>
  </si>
  <si>
    <t xml:space="preserve">สำนักจัดการทรัพยากรป่าไม้ที่ 1 (เชียงใหม่) สำนักบริหารพื้นที่อนุรักษ์ที่ 16 (เชียงใหม่) 
สำนักองค์การอุตสาหกรรมป่าไม้เขตเชียงใหม่ สำนักงานสิ่งแวดล้อมและควบคุมมลพิษที่ 1 (เชียงใหม่) อุทยานแห่งชาติแม่ปิง สำนักงานทรัพยากรธรรมชาติและสิ่งแวดล้อมจังหวัดลำพูน อุทยานแห่งชาติขุนตาล อุทยานแห่งชาติแม่ตะไคร้  เขตรักษาพันธุ์สัตว์ป่าดอยผาเมือง เขตห้ามล่าสัตว์ป่าบ้านโฮ่ง ศูนย์ป่าไม้จังหวัด สำนักงานการปฏิรูปที่ดินจังหวัดลำพูนสำนักงานที่ดินจังหวัด </t>
  </si>
  <si>
    <t xml:space="preserve">โครงการ 2 : โครงการป้องกันไฟป่าและหมอกควัน					</t>
  </si>
  <si>
    <t>สำนักงานป้องกันและบรรเทาสาธารณภัยจังหวัด องค์กรปกครองส่วนท้องถิ่นจังหวัดลำพูน</t>
  </si>
  <si>
    <t xml:space="preserve">สำนักงานโยธาธิการและผังเมืองจังหวัดลำพูน แขวงทางหลวงชนบทจังหวัดลำพูน  
โครงการชลประทานลำพูน องค์กรปกครองส่วนท้องถิ่นจังหวัด </t>
  </si>
  <si>
    <t>ผลลัพธ์ =
สัตว์น้ำมีจำนวนมากขึ้น</t>
  </si>
  <si>
    <t>ผลกระทบ =
ชาวประมงสามารถจับสัตว์น้ำเพื่อบริโภคหรือจำหน่ายก่อให้เกิดรายได้</t>
  </si>
  <si>
    <t xml:space="preserve">โครงการ 4 : โครงการสร้างความตระหนักและให้ความรู้กับนักท่องเที่ยวถึงความเสี่ยงความเปาะบางต่อการเปลี่ยนแปลงสภาพอากาศภูมิอากาศของแหล่งท่องเที่ยว					</t>
  </si>
  <si>
    <t xml:space="preserve">โครงการ 1 : โครงการแผนป้องกันและบรรเทาสาธารณภัย				
</t>
  </si>
  <si>
    <t xml:space="preserve">โครงการ 1 : โครงการพัฒนาศักยภาพประชาชนให้เกิดความรู้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ส่งเสริมให้ประชาชนมีส่วนร่วมในการเปลี่ยนแปลงสภาพภูมิอากาศได้อย่างเหมาะสม	</t>
  </si>
  <si>
    <t>ความเสี่ยง :  สาธารณูปโภคและการสูญเสียทรัพย์สิน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</si>
</sst>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vertAlign val="subscript"/>
      <sz val="11"/>
      <color theme="1"/>
      <name val="Tahoma (เนื้อความ)"/>
      <charset val="222"/>
    </font>
    <font>
      <vertAlign val="superscript"/>
      <sz val="11"/>
      <color theme="1"/>
      <name val="Calibri (Body)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/>
    <xf numFmtId="0" fontId="7" fillId="17" borderId="1" xfId="0" applyFont="1" applyFill="1" applyBorder="1"/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5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/>
    <xf numFmtId="0" fontId="7" fillId="17" borderId="1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left" vertical="center"/>
    </xf>
    <xf numFmtId="0" fontId="7" fillId="18" borderId="3" xfId="0" applyFont="1" applyFill="1" applyBorder="1" applyAlignment="1">
      <alignment horizontal="left" vertical="center"/>
    </xf>
    <xf numFmtId="0" fontId="7" fillId="18" borderId="4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18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7" fillId="0" borderId="0" xfId="0" applyFont="1"/>
    <xf numFmtId="0" fontId="0" fillId="18" borderId="1" xfId="0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left"/>
    </xf>
    <xf numFmtId="2" fontId="0" fillId="0" borderId="1" xfId="0" applyNumberFormat="1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/>
    </xf>
    <xf numFmtId="0" fontId="0" fillId="18" borderId="2" xfId="0" applyFill="1" applyBorder="1" applyAlignment="1">
      <alignment horizontal="left" vertical="center" wrapText="1"/>
    </xf>
    <xf numFmtId="0" fontId="7" fillId="0" borderId="1" xfId="0" applyFont="1" applyBorder="1"/>
    <xf numFmtId="0" fontId="7" fillId="18" borderId="2" xfId="0" applyFont="1" applyFill="1" applyBorder="1" applyAlignment="1">
      <alignment vertical="center"/>
    </xf>
    <xf numFmtId="0" fontId="7" fillId="18" borderId="3" xfId="0" applyFont="1" applyFill="1" applyBorder="1" applyAlignment="1">
      <alignment vertical="center"/>
    </xf>
    <xf numFmtId="0" fontId="7" fillId="18" borderId="4" xfId="0" applyFont="1" applyFill="1" applyBorder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5" borderId="6" xfId="0" applyFont="1" applyFill="1" applyBorder="1" applyAlignment="1">
      <alignment horizontal="right" vertical="center"/>
    </xf>
    <xf numFmtId="0" fontId="0" fillId="0" borderId="6" xfId="0" applyBorder="1"/>
    <xf numFmtId="0" fontId="7" fillId="14" borderId="1" xfId="0" applyFont="1" applyFill="1" applyBorder="1" applyAlignment="1">
      <alignment vertical="top"/>
    </xf>
    <xf numFmtId="0" fontId="0" fillId="14" borderId="1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6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left" vertical="center" readingOrder="1"/>
    </xf>
    <xf numFmtId="0" fontId="11" fillId="0" borderId="4" xfId="0" applyFont="1" applyBorder="1" applyAlignment="1">
      <alignment vertical="center"/>
    </xf>
    <xf numFmtId="0" fontId="13" fillId="0" borderId="6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10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14" borderId="5" xfId="0" applyFont="1" applyFill="1" applyBorder="1" applyAlignment="1">
      <alignment horizontal="center"/>
    </xf>
    <xf numFmtId="0" fontId="0" fillId="14" borderId="5" xfId="0" applyFill="1" applyBorder="1" applyAlignment="1">
      <alignment horizontal="left"/>
    </xf>
    <xf numFmtId="0" fontId="0" fillId="14" borderId="6" xfId="0" applyFill="1" applyBorder="1" applyAlignment="1">
      <alignment horizontal="left" vertical="top" wrapText="1"/>
    </xf>
    <xf numFmtId="0" fontId="0" fillId="14" borderId="7" xfId="0" applyFill="1" applyBorder="1" applyAlignment="1">
      <alignment horizontal="left" vertical="top" wrapText="1"/>
    </xf>
    <xf numFmtId="0" fontId="11" fillId="19" borderId="5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left" vertical="center"/>
    </xf>
    <xf numFmtId="0" fontId="7" fillId="18" borderId="3" xfId="0" applyFont="1" applyFill="1" applyBorder="1" applyAlignment="1">
      <alignment horizontal="left" vertical="center"/>
    </xf>
    <xf numFmtId="0" fontId="7" fillId="18" borderId="4" xfId="0" applyFont="1" applyFill="1" applyBorder="1" applyAlignment="1">
      <alignment horizontal="left" vertical="center"/>
    </xf>
    <xf numFmtId="0" fontId="7" fillId="17" borderId="2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/>
    </xf>
    <xf numFmtId="0" fontId="7" fillId="17" borderId="2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12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15" borderId="8" xfId="0" applyFill="1" applyBorder="1" applyAlignment="1">
      <alignment horizontal="left"/>
    </xf>
    <xf numFmtId="0" fontId="0" fillId="15" borderId="9" xfId="0" applyFill="1" applyBorder="1" applyAlignment="1">
      <alignment horizontal="left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left"/>
    </xf>
    <xf numFmtId="0" fontId="7" fillId="5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7" fillId="18" borderId="4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/>
    </xf>
    <xf numFmtId="0" fontId="14" fillId="15" borderId="8" xfId="0" applyFont="1" applyFill="1" applyBorder="1" applyAlignment="1">
      <alignment horizontal="left"/>
    </xf>
    <xf numFmtId="0" fontId="14" fillId="15" borderId="9" xfId="0" applyFont="1" applyFill="1" applyBorder="1" applyAlignment="1">
      <alignment horizontal="left"/>
    </xf>
    <xf numFmtId="0" fontId="0" fillId="14" borderId="1" xfId="0" applyFill="1" applyBorder="1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 wrapText="1"/>
    </xf>
    <xf numFmtId="0" fontId="0" fillId="18" borderId="3" xfId="0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13</xdr:row>
      <xdr:rowOff>0</xdr:rowOff>
    </xdr:to>
    <xdr:sp macro="" textlink="">
      <xdr:nvSpPr>
        <xdr:cNvPr id="8" name="Right Brace 2">
          <a:extLst>
            <a:ext uri="{FF2B5EF4-FFF2-40B4-BE49-F238E27FC236}">
              <a16:creationId xmlns:a16="http://schemas.microsoft.com/office/drawing/2014/main" id="{9AD66A73-2669-8D4F-917B-E12A76F29602}"/>
            </a:ext>
          </a:extLst>
        </xdr:cNvPr>
        <xdr:cNvSpPr/>
      </xdr:nvSpPr>
      <xdr:spPr>
        <a:xfrm>
          <a:off x="9287435" y="887506"/>
          <a:ext cx="388471" cy="2490694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18</xdr:row>
      <xdr:rowOff>125506</xdr:rowOff>
    </xdr:from>
    <xdr:to>
      <xdr:col>8</xdr:col>
      <xdr:colOff>582706</xdr:colOff>
      <xdr:row>30</xdr:row>
      <xdr:rowOff>73212</xdr:rowOff>
    </xdr:to>
    <xdr:sp macro="" textlink="">
      <xdr:nvSpPr>
        <xdr:cNvPr id="9" name="Right Brace 2">
          <a:extLst>
            <a:ext uri="{FF2B5EF4-FFF2-40B4-BE49-F238E27FC236}">
              <a16:creationId xmlns:a16="http://schemas.microsoft.com/office/drawing/2014/main" id="{8B1CF31C-F6EF-9A46-AAA5-554D1794C8FD}"/>
            </a:ext>
          </a:extLst>
        </xdr:cNvPr>
        <xdr:cNvSpPr/>
      </xdr:nvSpPr>
      <xdr:spPr>
        <a:xfrm>
          <a:off x="9287435" y="5002306"/>
          <a:ext cx="388471" cy="2767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47</xdr:row>
      <xdr:rowOff>125506</xdr:rowOff>
    </xdr:from>
    <xdr:to>
      <xdr:col>8</xdr:col>
      <xdr:colOff>582706</xdr:colOff>
      <xdr:row>56</xdr:row>
      <xdr:rowOff>73212</xdr:rowOff>
    </xdr:to>
    <xdr:sp macro="" textlink="">
      <xdr:nvSpPr>
        <xdr:cNvPr id="10" name="Right Brace 2">
          <a:extLst>
            <a:ext uri="{FF2B5EF4-FFF2-40B4-BE49-F238E27FC236}">
              <a16:creationId xmlns:a16="http://schemas.microsoft.com/office/drawing/2014/main" id="{0037B978-42A6-6C4A-B2BA-C5E2C81B3679}"/>
            </a:ext>
          </a:extLst>
        </xdr:cNvPr>
        <xdr:cNvSpPr/>
      </xdr:nvSpPr>
      <xdr:spPr>
        <a:xfrm>
          <a:off x="9287435" y="11720606"/>
          <a:ext cx="388471" cy="2106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60</xdr:row>
      <xdr:rowOff>125506</xdr:rowOff>
    </xdr:from>
    <xdr:to>
      <xdr:col>8</xdr:col>
      <xdr:colOff>582706</xdr:colOff>
      <xdr:row>71</xdr:row>
      <xdr:rowOff>73212</xdr:rowOff>
    </xdr:to>
    <xdr:sp macro="" textlink="">
      <xdr:nvSpPr>
        <xdr:cNvPr id="11" name="Right Brace 2">
          <a:extLst>
            <a:ext uri="{FF2B5EF4-FFF2-40B4-BE49-F238E27FC236}">
              <a16:creationId xmlns:a16="http://schemas.microsoft.com/office/drawing/2014/main" id="{F0D27D96-53A4-7449-B503-EB71C55372E8}"/>
            </a:ext>
          </a:extLst>
        </xdr:cNvPr>
        <xdr:cNvSpPr/>
      </xdr:nvSpPr>
      <xdr:spPr>
        <a:xfrm>
          <a:off x="9287435" y="14641606"/>
          <a:ext cx="388471" cy="27163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75</xdr:row>
      <xdr:rowOff>125506</xdr:rowOff>
    </xdr:from>
    <xdr:to>
      <xdr:col>8</xdr:col>
      <xdr:colOff>582706</xdr:colOff>
      <xdr:row>88</xdr:row>
      <xdr:rowOff>73212</xdr:rowOff>
    </xdr:to>
    <xdr:sp macro="" textlink="">
      <xdr:nvSpPr>
        <xdr:cNvPr id="12" name="Right Brace 2">
          <a:extLst>
            <a:ext uri="{FF2B5EF4-FFF2-40B4-BE49-F238E27FC236}">
              <a16:creationId xmlns:a16="http://schemas.microsoft.com/office/drawing/2014/main" id="{1D09A173-8A26-3940-A66A-D74336893E1A}"/>
            </a:ext>
          </a:extLst>
        </xdr:cNvPr>
        <xdr:cNvSpPr/>
      </xdr:nvSpPr>
      <xdr:spPr>
        <a:xfrm>
          <a:off x="9287435" y="18172206"/>
          <a:ext cx="388471" cy="34529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33</xdr:row>
      <xdr:rowOff>125506</xdr:rowOff>
    </xdr:from>
    <xdr:to>
      <xdr:col>8</xdr:col>
      <xdr:colOff>582706</xdr:colOff>
      <xdr:row>43</xdr:row>
      <xdr:rowOff>73212</xdr:rowOff>
    </xdr:to>
    <xdr:sp macro="" textlink="">
      <xdr:nvSpPr>
        <xdr:cNvPr id="14" name="Right Brace 2">
          <a:extLst>
            <a:ext uri="{FF2B5EF4-FFF2-40B4-BE49-F238E27FC236}">
              <a16:creationId xmlns:a16="http://schemas.microsoft.com/office/drawing/2014/main" id="{AA5E67D6-421D-E148-8684-4DA82C4839B3}"/>
            </a:ext>
          </a:extLst>
        </xdr:cNvPr>
        <xdr:cNvSpPr/>
      </xdr:nvSpPr>
      <xdr:spPr>
        <a:xfrm>
          <a:off x="9287435" y="8380506"/>
          <a:ext cx="388471" cy="25258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471715</xdr:colOff>
      <xdr:row>3</xdr:row>
      <xdr:rowOff>97973</xdr:rowOff>
    </xdr:from>
    <xdr:to>
      <xdr:col>4</xdr:col>
      <xdr:colOff>240959</xdr:colOff>
      <xdr:row>6</xdr:row>
      <xdr:rowOff>45838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63504</xdr:rowOff>
    </xdr:from>
    <xdr:to>
      <xdr:col>8</xdr:col>
      <xdr:colOff>477951</xdr:colOff>
      <xdr:row>6</xdr:row>
      <xdr:rowOff>37115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2</xdr:col>
      <xdr:colOff>58964</xdr:colOff>
      <xdr:row>6</xdr:row>
      <xdr:rowOff>58965</xdr:rowOff>
    </xdr:from>
    <xdr:to>
      <xdr:col>6</xdr:col>
      <xdr:colOff>0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84365</xdr:colOff>
      <xdr:row>6</xdr:row>
      <xdr:rowOff>57150</xdr:rowOff>
    </xdr:from>
    <xdr:to>
      <xdr:col>9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23" t="s">
        <v>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47" customHeight="1" x14ac:dyDescent="0.2">
      <c r="A4" s="123" t="s">
        <v>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42" customHeight="1" x14ac:dyDescent="0.2">
      <c r="A5" s="123" t="s">
        <v>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32.5" customHeight="1" x14ac:dyDescent="0.2">
      <c r="A6" s="123" t="s">
        <v>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46" customHeight="1" x14ac:dyDescent="0.2">
      <c r="A7" s="123" t="s">
        <v>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ht="32.5" customHeight="1" x14ac:dyDescent="0.2">
      <c r="A8" s="126" t="s">
        <v>1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ht="55.5" customHeight="1" x14ac:dyDescent="0.2">
      <c r="A9" s="123" t="s">
        <v>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ht="40.5" customHeight="1" x14ac:dyDescent="0.2">
      <c r="A10" s="124" t="s">
        <v>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ht="52.5" customHeight="1" x14ac:dyDescent="0.2">
      <c r="A11" s="123" t="s">
        <v>8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ht="40.5" customHeight="1" x14ac:dyDescent="0.2">
      <c r="A12" s="124" t="s">
        <v>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69AA-D333-0F41-8053-5EC1C2C6103B}">
  <dimension ref="B3:J52"/>
  <sheetViews>
    <sheetView topLeftCell="A19" workbookViewId="0">
      <selection activeCell="E4" sqref="E4:E10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6" t="s">
        <v>122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55</v>
      </c>
      <c r="H3" s="12" t="s">
        <v>72</v>
      </c>
      <c r="I3" s="22" t="s">
        <v>73</v>
      </c>
      <c r="J3" s="12" t="s">
        <v>137</v>
      </c>
    </row>
    <row r="4" spans="2:10" x14ac:dyDescent="0.15">
      <c r="B4" s="215" t="s">
        <v>48</v>
      </c>
      <c r="C4" s="9">
        <v>10</v>
      </c>
      <c r="D4" s="9">
        <v>15</v>
      </c>
      <c r="E4" s="9">
        <v>15</v>
      </c>
      <c r="F4" s="9">
        <v>20</v>
      </c>
      <c r="G4" s="9">
        <v>15</v>
      </c>
      <c r="H4" s="9">
        <v>10</v>
      </c>
      <c r="I4" s="9">
        <f>SUM(C4:H4)</f>
        <v>85</v>
      </c>
      <c r="J4" s="217">
        <f>SUM(I4:I10)/7</f>
        <v>87.714285714285708</v>
      </c>
    </row>
    <row r="5" spans="2:10" x14ac:dyDescent="0.15">
      <c r="B5" s="216"/>
      <c r="C5" s="9">
        <v>20</v>
      </c>
      <c r="D5" s="9">
        <v>15</v>
      </c>
      <c r="E5" s="9">
        <v>15</v>
      </c>
      <c r="F5" s="9">
        <v>20</v>
      </c>
      <c r="G5" s="9">
        <v>10</v>
      </c>
      <c r="H5" s="9">
        <v>10</v>
      </c>
      <c r="I5" s="9">
        <f>SUM(C5:H5)</f>
        <v>90</v>
      </c>
      <c r="J5" s="218"/>
    </row>
    <row r="6" spans="2:10" x14ac:dyDescent="0.15">
      <c r="B6" s="216"/>
      <c r="C6" s="9">
        <v>25</v>
      </c>
      <c r="D6" s="9">
        <v>15</v>
      </c>
      <c r="E6" s="9">
        <v>15</v>
      </c>
      <c r="F6" s="9">
        <v>20</v>
      </c>
      <c r="G6" s="9">
        <v>15</v>
      </c>
      <c r="H6" s="9">
        <v>10</v>
      </c>
      <c r="I6" s="9">
        <f t="shared" ref="I6:I13" si="0">SUM(C6:H6)</f>
        <v>100</v>
      </c>
      <c r="J6" s="218"/>
    </row>
    <row r="7" spans="2:10" x14ac:dyDescent="0.15">
      <c r="B7" s="216"/>
      <c r="C7" s="9">
        <v>20</v>
      </c>
      <c r="D7" s="9">
        <v>10</v>
      </c>
      <c r="E7" s="9">
        <v>15</v>
      </c>
      <c r="F7" s="9">
        <v>20</v>
      </c>
      <c r="G7" s="9">
        <v>15</v>
      </c>
      <c r="H7" s="9">
        <v>10</v>
      </c>
      <c r="I7" s="9">
        <f t="shared" si="0"/>
        <v>90</v>
      </c>
      <c r="J7" s="218"/>
    </row>
    <row r="8" spans="2:10" x14ac:dyDescent="0.15">
      <c r="B8" s="216"/>
      <c r="C8" s="9">
        <v>25</v>
      </c>
      <c r="D8" s="9">
        <v>15</v>
      </c>
      <c r="E8" s="9">
        <v>15</v>
      </c>
      <c r="F8" s="9">
        <v>20</v>
      </c>
      <c r="G8" s="9">
        <v>15</v>
      </c>
      <c r="H8" s="9">
        <v>5</v>
      </c>
      <c r="I8" s="9">
        <f t="shared" si="0"/>
        <v>95</v>
      </c>
      <c r="J8" s="218"/>
    </row>
    <row r="9" spans="2:10" x14ac:dyDescent="0.15">
      <c r="B9" s="216"/>
      <c r="C9" s="9">
        <v>20</v>
      </c>
      <c r="D9" s="9">
        <v>10</v>
      </c>
      <c r="E9" s="9">
        <v>15</v>
      </c>
      <c r="F9" s="9">
        <v>15</v>
      </c>
      <c r="G9" s="9">
        <v>12</v>
      </c>
      <c r="H9" s="9">
        <v>10</v>
      </c>
      <c r="I9" s="9">
        <f t="shared" si="0"/>
        <v>82</v>
      </c>
      <c r="J9" s="218"/>
    </row>
    <row r="10" spans="2:10" x14ac:dyDescent="0.15">
      <c r="B10" s="47"/>
      <c r="C10" s="9">
        <v>20</v>
      </c>
      <c r="D10" s="9">
        <v>10</v>
      </c>
      <c r="E10" s="9">
        <v>10</v>
      </c>
      <c r="F10" s="9">
        <v>15</v>
      </c>
      <c r="G10" s="9">
        <v>12</v>
      </c>
      <c r="H10" s="9">
        <v>5</v>
      </c>
      <c r="I10" s="9">
        <f t="shared" si="0"/>
        <v>72</v>
      </c>
      <c r="J10" s="219"/>
    </row>
    <row r="11" spans="2:10" x14ac:dyDescent="0.15">
      <c r="B11" s="215" t="s">
        <v>49</v>
      </c>
      <c r="C11" s="9">
        <v>20</v>
      </c>
      <c r="D11" s="9">
        <v>15</v>
      </c>
      <c r="E11" s="9">
        <v>15</v>
      </c>
      <c r="F11" s="9">
        <v>20</v>
      </c>
      <c r="G11" s="9">
        <v>10</v>
      </c>
      <c r="H11" s="9">
        <v>10</v>
      </c>
      <c r="I11" s="9">
        <f t="shared" si="0"/>
        <v>90</v>
      </c>
      <c r="J11" s="214">
        <f>SUM(I11:I17)/7</f>
        <v>79.714285714285708</v>
      </c>
    </row>
    <row r="12" spans="2:10" x14ac:dyDescent="0.15">
      <c r="B12" s="216"/>
      <c r="C12" s="9">
        <v>20</v>
      </c>
      <c r="D12" s="9">
        <v>10</v>
      </c>
      <c r="E12" s="9">
        <v>10</v>
      </c>
      <c r="F12" s="9">
        <v>10</v>
      </c>
      <c r="G12" s="9">
        <v>10</v>
      </c>
      <c r="H12" s="9">
        <v>10</v>
      </c>
      <c r="I12" s="9">
        <f t="shared" si="0"/>
        <v>70</v>
      </c>
      <c r="J12" s="214"/>
    </row>
    <row r="13" spans="2:10" x14ac:dyDescent="0.15">
      <c r="B13" s="216"/>
      <c r="C13" s="9">
        <v>20</v>
      </c>
      <c r="D13" s="9">
        <v>10</v>
      </c>
      <c r="E13" s="9">
        <v>10</v>
      </c>
      <c r="F13" s="9">
        <v>15</v>
      </c>
      <c r="G13" s="9">
        <v>10</v>
      </c>
      <c r="H13" s="9">
        <v>5</v>
      </c>
      <c r="I13" s="9">
        <f t="shared" si="0"/>
        <v>70</v>
      </c>
      <c r="J13" s="214"/>
    </row>
    <row r="14" spans="2:10" x14ac:dyDescent="0.15">
      <c r="B14" s="216"/>
      <c r="C14" s="9">
        <v>25</v>
      </c>
      <c r="D14" s="9">
        <v>15</v>
      </c>
      <c r="E14" s="9">
        <v>15</v>
      </c>
      <c r="F14" s="9">
        <v>20</v>
      </c>
      <c r="G14" s="9">
        <v>15</v>
      </c>
      <c r="H14" s="9">
        <v>5</v>
      </c>
      <c r="I14" s="9">
        <f t="shared" ref="I14:I39" si="1">SUM(C14:H14)</f>
        <v>95</v>
      </c>
      <c r="J14" s="214"/>
    </row>
    <row r="15" spans="2:10" x14ac:dyDescent="0.15">
      <c r="B15" s="216"/>
      <c r="C15" s="9">
        <v>25</v>
      </c>
      <c r="D15" s="9">
        <v>10</v>
      </c>
      <c r="E15" s="9">
        <v>15</v>
      </c>
      <c r="F15" s="9">
        <v>15</v>
      </c>
      <c r="G15" s="9">
        <v>13</v>
      </c>
      <c r="H15" s="9">
        <v>3</v>
      </c>
      <c r="I15" s="9">
        <f t="shared" si="1"/>
        <v>81</v>
      </c>
      <c r="J15" s="214"/>
    </row>
    <row r="16" spans="2:10" x14ac:dyDescent="0.15">
      <c r="B16" s="216"/>
      <c r="C16" s="9">
        <v>20</v>
      </c>
      <c r="D16" s="9">
        <v>10</v>
      </c>
      <c r="E16" s="9">
        <v>15</v>
      </c>
      <c r="F16" s="9">
        <v>15</v>
      </c>
      <c r="G16" s="9">
        <v>10</v>
      </c>
      <c r="H16" s="9">
        <v>8</v>
      </c>
      <c r="I16" s="9">
        <f t="shared" si="1"/>
        <v>78</v>
      </c>
      <c r="J16" s="214"/>
    </row>
    <row r="17" spans="2:10" x14ac:dyDescent="0.15">
      <c r="B17" s="216"/>
      <c r="C17" s="9">
        <v>21</v>
      </c>
      <c r="D17" s="9">
        <v>12</v>
      </c>
      <c r="E17" s="9">
        <v>8</v>
      </c>
      <c r="F17" s="9">
        <v>15</v>
      </c>
      <c r="G17" s="9">
        <v>12</v>
      </c>
      <c r="H17" s="9">
        <v>6</v>
      </c>
      <c r="I17" s="9">
        <f t="shared" si="1"/>
        <v>74</v>
      </c>
      <c r="J17" s="214"/>
    </row>
    <row r="18" spans="2:10" x14ac:dyDescent="0.15">
      <c r="B18" s="215" t="s">
        <v>50</v>
      </c>
      <c r="C18" s="9">
        <v>25</v>
      </c>
      <c r="D18" s="9">
        <v>15</v>
      </c>
      <c r="E18" s="9">
        <v>15</v>
      </c>
      <c r="F18" s="9">
        <v>20</v>
      </c>
      <c r="G18" s="9">
        <v>15</v>
      </c>
      <c r="H18" s="9">
        <v>10</v>
      </c>
      <c r="I18" s="9">
        <f t="shared" si="1"/>
        <v>100</v>
      </c>
      <c r="J18" s="214">
        <f>SUM(I18:I24)/7</f>
        <v>79.857142857142861</v>
      </c>
    </row>
    <row r="19" spans="2:10" x14ac:dyDescent="0.15">
      <c r="B19" s="216"/>
      <c r="C19" s="9">
        <v>20</v>
      </c>
      <c r="D19" s="9">
        <v>15</v>
      </c>
      <c r="E19" s="9">
        <v>15</v>
      </c>
      <c r="F19" s="9">
        <v>20</v>
      </c>
      <c r="G19" s="9">
        <v>15</v>
      </c>
      <c r="H19" s="9">
        <v>10</v>
      </c>
      <c r="I19" s="9">
        <f t="shared" si="1"/>
        <v>95</v>
      </c>
      <c r="J19" s="214"/>
    </row>
    <row r="20" spans="2:10" x14ac:dyDescent="0.15">
      <c r="B20" s="216"/>
      <c r="C20" s="9">
        <v>10</v>
      </c>
      <c r="D20" s="9">
        <v>5</v>
      </c>
      <c r="E20" s="9">
        <v>5</v>
      </c>
      <c r="F20" s="9">
        <v>10</v>
      </c>
      <c r="G20" s="9">
        <v>5</v>
      </c>
      <c r="H20" s="9">
        <v>5</v>
      </c>
      <c r="I20" s="9">
        <f t="shared" si="1"/>
        <v>40</v>
      </c>
      <c r="J20" s="214"/>
    </row>
    <row r="21" spans="2:10" x14ac:dyDescent="0.15">
      <c r="B21" s="216"/>
      <c r="C21" s="9">
        <v>20</v>
      </c>
      <c r="D21" s="9">
        <v>15</v>
      </c>
      <c r="E21" s="9">
        <v>15</v>
      </c>
      <c r="F21" s="9">
        <v>20</v>
      </c>
      <c r="G21" s="9">
        <v>15</v>
      </c>
      <c r="H21" s="9">
        <v>5</v>
      </c>
      <c r="I21" s="9">
        <f t="shared" si="1"/>
        <v>90</v>
      </c>
      <c r="J21" s="214"/>
    </row>
    <row r="22" spans="2:10" x14ac:dyDescent="0.15">
      <c r="B22" s="216"/>
      <c r="C22" s="9">
        <v>15</v>
      </c>
      <c r="D22" s="9">
        <v>13</v>
      </c>
      <c r="E22" s="9">
        <v>10</v>
      </c>
      <c r="F22" s="9">
        <v>16</v>
      </c>
      <c r="G22" s="9">
        <v>15</v>
      </c>
      <c r="H22" s="9">
        <v>9</v>
      </c>
      <c r="I22" s="9">
        <f t="shared" si="1"/>
        <v>78</v>
      </c>
      <c r="J22" s="214"/>
    </row>
    <row r="23" spans="2:10" x14ac:dyDescent="0.15">
      <c r="B23" s="216"/>
      <c r="C23" s="9">
        <v>20</v>
      </c>
      <c r="D23" s="9">
        <v>12</v>
      </c>
      <c r="E23" s="9">
        <v>15</v>
      </c>
      <c r="F23" s="9">
        <v>20</v>
      </c>
      <c r="G23" s="9">
        <v>12</v>
      </c>
      <c r="H23" s="9">
        <v>8</v>
      </c>
      <c r="I23" s="9">
        <f t="shared" si="1"/>
        <v>87</v>
      </c>
      <c r="J23" s="214"/>
    </row>
    <row r="24" spans="2:10" x14ac:dyDescent="0.15">
      <c r="B24" s="216"/>
      <c r="C24" s="9">
        <v>23</v>
      </c>
      <c r="D24" s="9">
        <v>10</v>
      </c>
      <c r="E24" s="9">
        <v>10</v>
      </c>
      <c r="F24" s="9">
        <v>10</v>
      </c>
      <c r="G24" s="9">
        <v>10</v>
      </c>
      <c r="H24" s="9">
        <v>6</v>
      </c>
      <c r="I24" s="9">
        <f t="shared" si="1"/>
        <v>69</v>
      </c>
      <c r="J24" s="214"/>
    </row>
    <row r="25" spans="2:10" x14ac:dyDescent="0.15">
      <c r="B25" s="215" t="s">
        <v>51</v>
      </c>
      <c r="C25" s="9">
        <v>15</v>
      </c>
      <c r="D25" s="9">
        <v>10</v>
      </c>
      <c r="E25" s="9">
        <v>15</v>
      </c>
      <c r="F25" s="9">
        <v>20</v>
      </c>
      <c r="G25" s="9">
        <v>15</v>
      </c>
      <c r="H25" s="9">
        <v>5</v>
      </c>
      <c r="I25" s="9">
        <f t="shared" si="1"/>
        <v>80</v>
      </c>
      <c r="J25" s="214">
        <f>SUM(I25:I31)/7</f>
        <v>72.142857142857139</v>
      </c>
    </row>
    <row r="26" spans="2:10" x14ac:dyDescent="0.15">
      <c r="B26" s="216"/>
      <c r="C26" s="9">
        <v>20</v>
      </c>
      <c r="D26" s="9">
        <v>10</v>
      </c>
      <c r="E26" s="9">
        <v>10</v>
      </c>
      <c r="F26" s="9">
        <v>15</v>
      </c>
      <c r="G26" s="9">
        <v>15</v>
      </c>
      <c r="H26" s="9">
        <v>8</v>
      </c>
      <c r="I26" s="9">
        <f t="shared" si="1"/>
        <v>78</v>
      </c>
      <c r="J26" s="214"/>
    </row>
    <row r="27" spans="2:10" x14ac:dyDescent="0.15">
      <c r="B27" s="216"/>
      <c r="C27" s="9">
        <v>10</v>
      </c>
      <c r="D27" s="9">
        <v>10</v>
      </c>
      <c r="E27" s="9">
        <v>5</v>
      </c>
      <c r="F27" s="9">
        <v>10</v>
      </c>
      <c r="G27" s="9">
        <v>15</v>
      </c>
      <c r="H27" s="9">
        <v>5</v>
      </c>
      <c r="I27" s="9">
        <f t="shared" si="1"/>
        <v>55</v>
      </c>
      <c r="J27" s="214"/>
    </row>
    <row r="28" spans="2:10" x14ac:dyDescent="0.15">
      <c r="B28" s="216"/>
      <c r="C28" s="9">
        <v>20</v>
      </c>
      <c r="D28" s="9">
        <v>15</v>
      </c>
      <c r="E28" s="9">
        <v>10</v>
      </c>
      <c r="F28" s="9">
        <v>15</v>
      </c>
      <c r="G28" s="9">
        <v>15</v>
      </c>
      <c r="H28" s="9">
        <v>5</v>
      </c>
      <c r="I28" s="9">
        <f t="shared" si="1"/>
        <v>80</v>
      </c>
      <c r="J28" s="214"/>
    </row>
    <row r="29" spans="2:10" x14ac:dyDescent="0.15">
      <c r="B29" s="216"/>
      <c r="C29" s="9">
        <v>18</v>
      </c>
      <c r="D29" s="9">
        <v>12</v>
      </c>
      <c r="E29" s="9">
        <v>10</v>
      </c>
      <c r="F29" s="9">
        <v>15</v>
      </c>
      <c r="G29" s="9">
        <v>10</v>
      </c>
      <c r="H29" s="9">
        <v>5</v>
      </c>
      <c r="I29" s="9">
        <f t="shared" si="1"/>
        <v>70</v>
      </c>
      <c r="J29" s="214"/>
    </row>
    <row r="30" spans="2:10" x14ac:dyDescent="0.15">
      <c r="B30" s="216"/>
      <c r="C30" s="9">
        <v>20</v>
      </c>
      <c r="D30" s="9">
        <v>10</v>
      </c>
      <c r="E30" s="9">
        <v>10</v>
      </c>
      <c r="F30" s="9">
        <v>15</v>
      </c>
      <c r="G30" s="9">
        <v>10</v>
      </c>
      <c r="H30" s="9">
        <v>5</v>
      </c>
      <c r="I30" s="9">
        <f t="shared" si="1"/>
        <v>70</v>
      </c>
      <c r="J30" s="214"/>
    </row>
    <row r="31" spans="2:10" x14ac:dyDescent="0.15">
      <c r="B31" s="216"/>
      <c r="C31" s="9">
        <v>20</v>
      </c>
      <c r="D31" s="9">
        <v>10</v>
      </c>
      <c r="E31" s="9">
        <v>10</v>
      </c>
      <c r="F31" s="9">
        <v>15</v>
      </c>
      <c r="G31" s="9">
        <v>10</v>
      </c>
      <c r="H31" s="9">
        <v>7</v>
      </c>
      <c r="I31" s="9">
        <f t="shared" si="1"/>
        <v>72</v>
      </c>
      <c r="J31" s="214"/>
    </row>
    <row r="32" spans="2:10" x14ac:dyDescent="0.15">
      <c r="B32" s="213" t="s">
        <v>52</v>
      </c>
      <c r="C32" s="9">
        <v>5</v>
      </c>
      <c r="D32" s="9">
        <v>10</v>
      </c>
      <c r="E32" s="9">
        <v>15</v>
      </c>
      <c r="F32" s="9">
        <v>20</v>
      </c>
      <c r="G32" s="9">
        <v>15</v>
      </c>
      <c r="H32" s="9">
        <v>10</v>
      </c>
      <c r="I32" s="9">
        <f t="shared" si="1"/>
        <v>75</v>
      </c>
      <c r="J32" s="214">
        <f>SUM(I32:I40)/7</f>
        <v>76</v>
      </c>
    </row>
    <row r="33" spans="2:10" x14ac:dyDescent="0.15">
      <c r="B33" s="213"/>
      <c r="C33" s="9">
        <v>20</v>
      </c>
      <c r="D33" s="9">
        <v>10</v>
      </c>
      <c r="E33" s="9">
        <v>10</v>
      </c>
      <c r="F33" s="9">
        <v>15</v>
      </c>
      <c r="G33" s="9">
        <v>15</v>
      </c>
      <c r="H33" s="9">
        <v>10</v>
      </c>
      <c r="I33" s="9">
        <f t="shared" si="1"/>
        <v>80</v>
      </c>
      <c r="J33" s="214"/>
    </row>
    <row r="34" spans="2:10" x14ac:dyDescent="0.15">
      <c r="B34" s="213"/>
      <c r="C34" s="9">
        <v>10</v>
      </c>
      <c r="D34" s="9">
        <v>5</v>
      </c>
      <c r="E34" s="9">
        <v>5</v>
      </c>
      <c r="F34" s="9">
        <v>10</v>
      </c>
      <c r="G34" s="9">
        <v>10</v>
      </c>
      <c r="H34" s="9">
        <v>5</v>
      </c>
      <c r="I34" s="9">
        <f t="shared" si="1"/>
        <v>45</v>
      </c>
      <c r="J34" s="214"/>
    </row>
    <row r="35" spans="2:10" x14ac:dyDescent="0.15">
      <c r="B35" s="213"/>
      <c r="C35" s="9">
        <v>20</v>
      </c>
      <c r="D35" s="9">
        <v>10</v>
      </c>
      <c r="E35" s="9">
        <v>15</v>
      </c>
      <c r="F35" s="9">
        <v>15</v>
      </c>
      <c r="G35" s="9">
        <v>15</v>
      </c>
      <c r="H35" s="9">
        <v>10</v>
      </c>
      <c r="I35" s="9">
        <f t="shared" si="1"/>
        <v>85</v>
      </c>
      <c r="J35" s="214"/>
    </row>
    <row r="36" spans="2:10" x14ac:dyDescent="0.15">
      <c r="B36" s="213"/>
      <c r="C36" s="9">
        <v>20</v>
      </c>
      <c r="D36" s="9">
        <v>15</v>
      </c>
      <c r="E36" s="9">
        <v>15</v>
      </c>
      <c r="F36" s="9">
        <v>18</v>
      </c>
      <c r="G36" s="9">
        <v>15</v>
      </c>
      <c r="H36" s="9">
        <v>10</v>
      </c>
      <c r="I36" s="9">
        <f t="shared" si="1"/>
        <v>93</v>
      </c>
      <c r="J36" s="214"/>
    </row>
    <row r="37" spans="2:10" x14ac:dyDescent="0.15">
      <c r="B37" s="213"/>
      <c r="C37" s="9">
        <v>20</v>
      </c>
      <c r="D37" s="9">
        <v>12</v>
      </c>
      <c r="E37" s="9">
        <v>12</v>
      </c>
      <c r="F37" s="9">
        <v>17</v>
      </c>
      <c r="G37" s="9">
        <v>12</v>
      </c>
      <c r="H37" s="9">
        <v>10</v>
      </c>
      <c r="I37" s="9">
        <f t="shared" si="1"/>
        <v>83</v>
      </c>
      <c r="J37" s="214"/>
    </row>
    <row r="38" spans="2:10" x14ac:dyDescent="0.15">
      <c r="B38" s="213"/>
      <c r="C38" s="9">
        <v>19</v>
      </c>
      <c r="D38" s="9">
        <v>11</v>
      </c>
      <c r="E38" s="9">
        <v>9</v>
      </c>
      <c r="F38" s="9">
        <v>16</v>
      </c>
      <c r="G38" s="9">
        <v>10</v>
      </c>
      <c r="H38" s="9">
        <v>6</v>
      </c>
      <c r="I38" s="9">
        <f t="shared" si="1"/>
        <v>71</v>
      </c>
      <c r="J38" s="214"/>
    </row>
    <row r="39" spans="2:10" x14ac:dyDescent="0.15">
      <c r="B39" s="213"/>
      <c r="C39" s="9"/>
      <c r="D39" s="9"/>
      <c r="E39" s="9"/>
      <c r="F39" s="9"/>
      <c r="G39" s="9"/>
      <c r="H39" s="9"/>
      <c r="I39" s="9">
        <f t="shared" si="1"/>
        <v>0</v>
      </c>
      <c r="J39" s="214"/>
    </row>
    <row r="40" spans="2:10" x14ac:dyDescent="0.15">
      <c r="B40" s="213"/>
      <c r="C40" s="9"/>
      <c r="D40" s="9"/>
      <c r="E40" s="9"/>
      <c r="F40" s="9"/>
      <c r="G40" s="9"/>
      <c r="H40" s="9"/>
      <c r="I40" s="9"/>
      <c r="J40" s="214"/>
    </row>
    <row r="41" spans="2:10" x14ac:dyDescent="0.15">
      <c r="B41" s="213" t="s">
        <v>53</v>
      </c>
      <c r="C41" s="9"/>
      <c r="D41" s="9"/>
      <c r="E41" s="9"/>
      <c r="F41" s="9"/>
      <c r="G41" s="9"/>
      <c r="H41" s="9"/>
      <c r="I41" s="9"/>
      <c r="J41" s="214">
        <f t="shared" ref="J41" si="2">SUM(I41:I46)/5</f>
        <v>0</v>
      </c>
    </row>
    <row r="42" spans="2:10" x14ac:dyDescent="0.15">
      <c r="B42" s="213"/>
      <c r="C42" s="9"/>
      <c r="D42" s="9"/>
      <c r="E42" s="9"/>
      <c r="F42" s="9"/>
      <c r="G42" s="9"/>
      <c r="H42" s="9"/>
      <c r="I42" s="9"/>
      <c r="J42" s="214"/>
    </row>
    <row r="43" spans="2:10" x14ac:dyDescent="0.15">
      <c r="B43" s="213"/>
      <c r="C43" s="9"/>
      <c r="D43" s="9"/>
      <c r="E43" s="9"/>
      <c r="F43" s="9"/>
      <c r="G43" s="9"/>
      <c r="H43" s="9"/>
      <c r="I43" s="9"/>
      <c r="J43" s="214"/>
    </row>
    <row r="44" spans="2:10" x14ac:dyDescent="0.15">
      <c r="B44" s="213"/>
      <c r="C44" s="9"/>
      <c r="D44" s="9"/>
      <c r="E44" s="9"/>
      <c r="F44" s="9"/>
      <c r="G44" s="9"/>
      <c r="H44" s="9"/>
      <c r="I44" s="9"/>
      <c r="J44" s="214"/>
    </row>
    <row r="45" spans="2:10" x14ac:dyDescent="0.15">
      <c r="B45" s="213"/>
      <c r="C45" s="9"/>
      <c r="D45" s="9"/>
      <c r="E45" s="9"/>
      <c r="F45" s="9"/>
      <c r="G45" s="9"/>
      <c r="H45" s="9"/>
      <c r="I45" s="9"/>
      <c r="J45" s="214"/>
    </row>
    <row r="46" spans="2:10" x14ac:dyDescent="0.15">
      <c r="B46" s="213"/>
      <c r="C46" s="9"/>
      <c r="D46" s="9"/>
      <c r="E46" s="9"/>
      <c r="F46" s="9"/>
      <c r="G46" s="9"/>
      <c r="H46" s="9"/>
      <c r="I46" s="9"/>
      <c r="J46" s="214"/>
    </row>
    <row r="47" spans="2:10" x14ac:dyDescent="0.15">
      <c r="B47" s="213" t="s">
        <v>54</v>
      </c>
      <c r="C47" s="9"/>
      <c r="D47" s="9"/>
      <c r="E47" s="9"/>
      <c r="F47" s="9"/>
      <c r="G47" s="9"/>
      <c r="H47" s="9"/>
      <c r="I47" s="9"/>
      <c r="J47" s="214">
        <f t="shared" ref="J47" si="3">SUM(I47:I52)/5</f>
        <v>0</v>
      </c>
    </row>
    <row r="48" spans="2:10" x14ac:dyDescent="0.15">
      <c r="B48" s="213"/>
      <c r="C48" s="9"/>
      <c r="D48" s="9"/>
      <c r="E48" s="9"/>
      <c r="F48" s="9"/>
      <c r="G48" s="9"/>
      <c r="H48" s="9"/>
      <c r="I48" s="9"/>
      <c r="J48" s="214"/>
    </row>
    <row r="49" spans="2:10" x14ac:dyDescent="0.15">
      <c r="B49" s="213"/>
      <c r="C49" s="9"/>
      <c r="D49" s="9"/>
      <c r="E49" s="9"/>
      <c r="F49" s="9"/>
      <c r="G49" s="9"/>
      <c r="H49" s="9"/>
      <c r="I49" s="9"/>
      <c r="J49" s="214"/>
    </row>
    <row r="50" spans="2:10" x14ac:dyDescent="0.15">
      <c r="B50" s="213"/>
      <c r="C50" s="9"/>
      <c r="D50" s="9"/>
      <c r="E50" s="9"/>
      <c r="F50" s="9"/>
      <c r="G50" s="9"/>
      <c r="H50" s="9"/>
      <c r="I50" s="9"/>
      <c r="J50" s="214"/>
    </row>
    <row r="51" spans="2:10" x14ac:dyDescent="0.15">
      <c r="B51" s="213"/>
      <c r="C51" s="9"/>
      <c r="D51" s="9"/>
      <c r="E51" s="9"/>
      <c r="F51" s="9"/>
      <c r="G51" s="9"/>
      <c r="H51" s="9"/>
      <c r="I51" s="9"/>
      <c r="J51" s="214"/>
    </row>
    <row r="52" spans="2:10" x14ac:dyDescent="0.15">
      <c r="B52" s="213"/>
      <c r="C52" s="9"/>
      <c r="D52" s="9"/>
      <c r="E52" s="9"/>
      <c r="F52" s="9"/>
      <c r="G52" s="9"/>
      <c r="H52" s="9"/>
      <c r="I52" s="9"/>
      <c r="J52" s="214"/>
    </row>
  </sheetData>
  <mergeCells count="14">
    <mergeCell ref="B47:B52"/>
    <mergeCell ref="J47:J52"/>
    <mergeCell ref="J4:J10"/>
    <mergeCell ref="B25:B31"/>
    <mergeCell ref="J25:J31"/>
    <mergeCell ref="B32:B40"/>
    <mergeCell ref="J32:J40"/>
    <mergeCell ref="B41:B46"/>
    <mergeCell ref="J41:J46"/>
    <mergeCell ref="B4:B9"/>
    <mergeCell ref="B11:B17"/>
    <mergeCell ref="J11:J17"/>
    <mergeCell ref="B18:B24"/>
    <mergeCell ref="J18:J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2967-BEF8-E14C-9C84-92F18CE6DFF1}">
  <dimension ref="B3:J45"/>
  <sheetViews>
    <sheetView topLeftCell="A10" workbookViewId="0">
      <selection activeCell="J4" sqref="J4:J9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6" t="s">
        <v>122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55</v>
      </c>
      <c r="H3" s="12" t="s">
        <v>72</v>
      </c>
      <c r="I3" s="22" t="s">
        <v>73</v>
      </c>
      <c r="J3" s="12" t="s">
        <v>137</v>
      </c>
    </row>
    <row r="4" spans="2:10" x14ac:dyDescent="0.15">
      <c r="B4" s="215" t="s">
        <v>48</v>
      </c>
      <c r="C4" s="9">
        <v>20</v>
      </c>
      <c r="D4" s="9">
        <v>10</v>
      </c>
      <c r="E4" s="9">
        <v>10</v>
      </c>
      <c r="F4" s="9">
        <v>20</v>
      </c>
      <c r="G4" s="9">
        <v>10</v>
      </c>
      <c r="H4" s="9">
        <v>5</v>
      </c>
      <c r="I4" s="9">
        <f>SUM(C4:H4)</f>
        <v>75</v>
      </c>
      <c r="J4" s="214">
        <f>SUM(I4:I9)/4</f>
        <v>78.75</v>
      </c>
    </row>
    <row r="5" spans="2:10" x14ac:dyDescent="0.15">
      <c r="B5" s="216"/>
      <c r="C5" s="9">
        <v>20</v>
      </c>
      <c r="D5" s="9">
        <v>10</v>
      </c>
      <c r="E5" s="9">
        <v>15</v>
      </c>
      <c r="F5" s="9">
        <v>15</v>
      </c>
      <c r="G5" s="9">
        <v>10</v>
      </c>
      <c r="H5" s="9">
        <v>5</v>
      </c>
      <c r="I5" s="9">
        <f t="shared" ref="I5:I27" si="0">SUM(C5:H5)</f>
        <v>75</v>
      </c>
      <c r="J5" s="214"/>
    </row>
    <row r="6" spans="2:10" x14ac:dyDescent="0.15">
      <c r="B6" s="216"/>
      <c r="C6" s="9">
        <v>20</v>
      </c>
      <c r="D6" s="9">
        <v>10</v>
      </c>
      <c r="E6" s="9">
        <v>15</v>
      </c>
      <c r="F6" s="9">
        <v>15</v>
      </c>
      <c r="G6" s="9">
        <v>10</v>
      </c>
      <c r="H6" s="9">
        <v>10</v>
      </c>
      <c r="I6" s="9">
        <f t="shared" si="0"/>
        <v>80</v>
      </c>
      <c r="J6" s="214"/>
    </row>
    <row r="7" spans="2:10" x14ac:dyDescent="0.15">
      <c r="B7" s="216"/>
      <c r="C7" s="9">
        <v>20</v>
      </c>
      <c r="D7" s="9">
        <v>10</v>
      </c>
      <c r="E7" s="9">
        <v>15</v>
      </c>
      <c r="F7" s="9">
        <v>20</v>
      </c>
      <c r="G7" s="9">
        <v>15</v>
      </c>
      <c r="H7" s="9">
        <v>5</v>
      </c>
      <c r="I7" s="9">
        <f t="shared" si="0"/>
        <v>85</v>
      </c>
      <c r="J7" s="214"/>
    </row>
    <row r="8" spans="2:10" x14ac:dyDescent="0.15">
      <c r="B8" s="216"/>
      <c r="C8" s="9"/>
      <c r="D8" s="9"/>
      <c r="E8" s="9"/>
      <c r="F8" s="9"/>
      <c r="G8" s="9"/>
      <c r="H8" s="9"/>
      <c r="I8" s="9">
        <f t="shared" si="0"/>
        <v>0</v>
      </c>
      <c r="J8" s="214"/>
    </row>
    <row r="9" spans="2:10" x14ac:dyDescent="0.15">
      <c r="B9" s="216"/>
      <c r="C9" s="9"/>
      <c r="D9" s="9"/>
      <c r="E9" s="9"/>
      <c r="F9" s="9"/>
      <c r="G9" s="9"/>
      <c r="H9" s="9"/>
      <c r="I9" s="9">
        <f t="shared" si="0"/>
        <v>0</v>
      </c>
      <c r="J9" s="214"/>
    </row>
    <row r="10" spans="2:10" x14ac:dyDescent="0.15">
      <c r="B10" s="215" t="s">
        <v>49</v>
      </c>
      <c r="C10" s="9">
        <v>15</v>
      </c>
      <c r="D10" s="9">
        <v>10</v>
      </c>
      <c r="E10" s="9">
        <v>10</v>
      </c>
      <c r="F10" s="9">
        <v>20</v>
      </c>
      <c r="G10" s="9">
        <v>15</v>
      </c>
      <c r="H10" s="9">
        <v>5</v>
      </c>
      <c r="I10" s="9">
        <f t="shared" si="0"/>
        <v>75</v>
      </c>
      <c r="J10" s="214">
        <f t="shared" ref="J10" si="1">SUM(I10:I15)/4</f>
        <v>76</v>
      </c>
    </row>
    <row r="11" spans="2:10" x14ac:dyDescent="0.15">
      <c r="B11" s="216"/>
      <c r="C11" s="9">
        <v>22</v>
      </c>
      <c r="D11" s="9">
        <v>12</v>
      </c>
      <c r="E11" s="9">
        <v>15</v>
      </c>
      <c r="F11" s="9">
        <v>15</v>
      </c>
      <c r="G11" s="9">
        <v>10</v>
      </c>
      <c r="H11" s="9">
        <v>5</v>
      </c>
      <c r="I11" s="9">
        <f t="shared" si="0"/>
        <v>79</v>
      </c>
      <c r="J11" s="214"/>
    </row>
    <row r="12" spans="2:10" x14ac:dyDescent="0.15">
      <c r="B12" s="216"/>
      <c r="C12" s="9">
        <v>15</v>
      </c>
      <c r="D12" s="9">
        <v>10</v>
      </c>
      <c r="E12" s="9">
        <v>10</v>
      </c>
      <c r="F12" s="9">
        <v>10</v>
      </c>
      <c r="G12" s="9">
        <v>10</v>
      </c>
      <c r="H12" s="9">
        <v>10</v>
      </c>
      <c r="I12" s="9">
        <f t="shared" si="0"/>
        <v>65</v>
      </c>
      <c r="J12" s="214"/>
    </row>
    <row r="13" spans="2:10" x14ac:dyDescent="0.15">
      <c r="B13" s="216"/>
      <c r="C13" s="9">
        <v>20</v>
      </c>
      <c r="D13" s="9">
        <v>10</v>
      </c>
      <c r="E13" s="9">
        <v>15</v>
      </c>
      <c r="F13" s="9">
        <v>20</v>
      </c>
      <c r="G13" s="9">
        <v>15</v>
      </c>
      <c r="H13" s="9">
        <v>5</v>
      </c>
      <c r="I13" s="9">
        <f t="shared" si="0"/>
        <v>85</v>
      </c>
      <c r="J13" s="214"/>
    </row>
    <row r="14" spans="2:10" x14ac:dyDescent="0.15">
      <c r="B14" s="216"/>
      <c r="C14" s="9"/>
      <c r="D14" s="9"/>
      <c r="E14" s="9"/>
      <c r="F14" s="9"/>
      <c r="G14" s="9"/>
      <c r="H14" s="9"/>
      <c r="I14" s="9">
        <f t="shared" si="0"/>
        <v>0</v>
      </c>
      <c r="J14" s="214"/>
    </row>
    <row r="15" spans="2:10" x14ac:dyDescent="0.15">
      <c r="B15" s="216"/>
      <c r="C15" s="9"/>
      <c r="D15" s="9"/>
      <c r="E15" s="9"/>
      <c r="F15" s="9"/>
      <c r="G15" s="9"/>
      <c r="H15" s="9"/>
      <c r="I15" s="9">
        <f t="shared" si="0"/>
        <v>0</v>
      </c>
      <c r="J15" s="214"/>
    </row>
    <row r="16" spans="2:10" x14ac:dyDescent="0.15">
      <c r="B16" s="215" t="s">
        <v>50</v>
      </c>
      <c r="C16" s="9">
        <v>25</v>
      </c>
      <c r="D16" s="9">
        <v>15</v>
      </c>
      <c r="E16" s="9">
        <v>15</v>
      </c>
      <c r="F16" s="9">
        <v>20</v>
      </c>
      <c r="G16" s="9">
        <v>15</v>
      </c>
      <c r="H16" s="9">
        <v>5</v>
      </c>
      <c r="I16" s="9">
        <f t="shared" si="0"/>
        <v>95</v>
      </c>
      <c r="J16" s="214">
        <f t="shared" ref="J16" si="2">SUM(I16:I21)/4</f>
        <v>89.75</v>
      </c>
    </row>
    <row r="17" spans="2:10" x14ac:dyDescent="0.15">
      <c r="B17" s="216"/>
      <c r="C17" s="9">
        <v>25</v>
      </c>
      <c r="D17" s="9">
        <v>15</v>
      </c>
      <c r="E17" s="9">
        <v>12</v>
      </c>
      <c r="F17" s="9">
        <v>20</v>
      </c>
      <c r="G17" s="9">
        <v>12</v>
      </c>
      <c r="H17" s="9">
        <v>5</v>
      </c>
      <c r="I17" s="9">
        <f t="shared" si="0"/>
        <v>89</v>
      </c>
      <c r="J17" s="214"/>
    </row>
    <row r="18" spans="2:10" x14ac:dyDescent="0.15">
      <c r="B18" s="216"/>
      <c r="C18" s="9">
        <v>20</v>
      </c>
      <c r="D18" s="9">
        <v>10</v>
      </c>
      <c r="E18" s="9">
        <v>15</v>
      </c>
      <c r="F18" s="9">
        <v>20</v>
      </c>
      <c r="G18" s="9">
        <v>10</v>
      </c>
      <c r="H18" s="9">
        <v>10</v>
      </c>
      <c r="I18" s="9">
        <f t="shared" si="0"/>
        <v>85</v>
      </c>
      <c r="J18" s="214"/>
    </row>
    <row r="19" spans="2:10" x14ac:dyDescent="0.15">
      <c r="B19" s="216"/>
      <c r="C19" s="9">
        <v>25</v>
      </c>
      <c r="D19" s="9">
        <v>10</v>
      </c>
      <c r="E19" s="9">
        <v>15</v>
      </c>
      <c r="F19" s="9">
        <v>20</v>
      </c>
      <c r="G19" s="9">
        <v>15</v>
      </c>
      <c r="H19" s="9">
        <v>5</v>
      </c>
      <c r="I19" s="9">
        <f t="shared" si="0"/>
        <v>90</v>
      </c>
      <c r="J19" s="214"/>
    </row>
    <row r="20" spans="2:10" x14ac:dyDescent="0.15">
      <c r="B20" s="216"/>
      <c r="C20" s="9"/>
      <c r="D20" s="9"/>
      <c r="E20" s="9"/>
      <c r="F20" s="9"/>
      <c r="G20" s="9"/>
      <c r="H20" s="9"/>
      <c r="I20" s="9">
        <f t="shared" si="0"/>
        <v>0</v>
      </c>
      <c r="J20" s="214"/>
    </row>
    <row r="21" spans="2:10" x14ac:dyDescent="0.15">
      <c r="B21" s="216"/>
      <c r="C21" s="9"/>
      <c r="D21" s="9"/>
      <c r="E21" s="9"/>
      <c r="F21" s="9"/>
      <c r="G21" s="9"/>
      <c r="H21" s="9"/>
      <c r="I21" s="9">
        <f t="shared" si="0"/>
        <v>0</v>
      </c>
      <c r="J21" s="214"/>
    </row>
    <row r="22" spans="2:10" x14ac:dyDescent="0.15">
      <c r="B22" s="215" t="s">
        <v>51</v>
      </c>
      <c r="C22" s="9">
        <v>10</v>
      </c>
      <c r="D22" s="9">
        <v>10</v>
      </c>
      <c r="E22" s="9">
        <v>10</v>
      </c>
      <c r="F22" s="9">
        <v>20</v>
      </c>
      <c r="G22" s="9">
        <v>10</v>
      </c>
      <c r="H22" s="9">
        <v>5</v>
      </c>
      <c r="I22" s="9">
        <f t="shared" si="0"/>
        <v>65</v>
      </c>
      <c r="J22" s="214">
        <f t="shared" ref="J22" si="3">SUM(I22:I27)/4</f>
        <v>77.5</v>
      </c>
    </row>
    <row r="23" spans="2:10" x14ac:dyDescent="0.15">
      <c r="B23" s="216"/>
      <c r="C23" s="9">
        <v>20</v>
      </c>
      <c r="D23" s="9">
        <v>10</v>
      </c>
      <c r="E23" s="9">
        <v>15</v>
      </c>
      <c r="F23" s="9">
        <v>20</v>
      </c>
      <c r="G23" s="9">
        <v>15</v>
      </c>
      <c r="H23" s="9">
        <v>5</v>
      </c>
      <c r="I23" s="9">
        <f t="shared" si="0"/>
        <v>85</v>
      </c>
      <c r="J23" s="214"/>
    </row>
    <row r="24" spans="2:10" x14ac:dyDescent="0.15">
      <c r="B24" s="216"/>
      <c r="C24" s="9">
        <v>15</v>
      </c>
      <c r="D24" s="9">
        <v>10</v>
      </c>
      <c r="E24" s="9">
        <v>10</v>
      </c>
      <c r="F24" s="9">
        <v>10</v>
      </c>
      <c r="G24" s="9">
        <v>15</v>
      </c>
      <c r="H24" s="9">
        <v>10</v>
      </c>
      <c r="I24" s="9">
        <f t="shared" si="0"/>
        <v>70</v>
      </c>
      <c r="J24" s="214"/>
    </row>
    <row r="25" spans="2:10" x14ac:dyDescent="0.15">
      <c r="B25" s="216"/>
      <c r="C25" s="9">
        <v>20</v>
      </c>
      <c r="D25" s="9">
        <v>15</v>
      </c>
      <c r="E25" s="9">
        <v>15</v>
      </c>
      <c r="F25" s="9">
        <v>20</v>
      </c>
      <c r="G25" s="9">
        <v>15</v>
      </c>
      <c r="H25" s="9">
        <v>5</v>
      </c>
      <c r="I25" s="9">
        <f t="shared" si="0"/>
        <v>90</v>
      </c>
      <c r="J25" s="214"/>
    </row>
    <row r="26" spans="2:10" x14ac:dyDescent="0.15">
      <c r="B26" s="216"/>
      <c r="C26" s="9"/>
      <c r="D26" s="9"/>
      <c r="E26" s="9"/>
      <c r="F26" s="9"/>
      <c r="G26" s="9"/>
      <c r="H26" s="9"/>
      <c r="I26" s="9">
        <f t="shared" si="0"/>
        <v>0</v>
      </c>
      <c r="J26" s="214"/>
    </row>
    <row r="27" spans="2:10" x14ac:dyDescent="0.15">
      <c r="B27" s="216"/>
      <c r="C27" s="9"/>
      <c r="D27" s="9"/>
      <c r="E27" s="9"/>
      <c r="F27" s="9"/>
      <c r="G27" s="9"/>
      <c r="H27" s="9"/>
      <c r="I27" s="9">
        <f t="shared" si="0"/>
        <v>0</v>
      </c>
      <c r="J27" s="214"/>
    </row>
    <row r="28" spans="2:10" x14ac:dyDescent="0.15">
      <c r="B28" s="213" t="s">
        <v>52</v>
      </c>
      <c r="C28" s="9"/>
      <c r="D28" s="9"/>
      <c r="E28" s="9"/>
      <c r="F28" s="9"/>
      <c r="G28" s="9"/>
      <c r="H28" s="9"/>
      <c r="I28" s="9"/>
      <c r="J28" s="214">
        <f>SUM(I28:I33)/5</f>
        <v>0</v>
      </c>
    </row>
    <row r="29" spans="2:10" x14ac:dyDescent="0.15">
      <c r="B29" s="213"/>
      <c r="C29" s="9"/>
      <c r="D29" s="9"/>
      <c r="E29" s="9"/>
      <c r="F29" s="9"/>
      <c r="G29" s="9"/>
      <c r="H29" s="9"/>
      <c r="I29" s="9"/>
      <c r="J29" s="214"/>
    </row>
    <row r="30" spans="2:10" x14ac:dyDescent="0.15">
      <c r="B30" s="213"/>
      <c r="C30" s="9"/>
      <c r="D30" s="9"/>
      <c r="E30" s="9"/>
      <c r="F30" s="9"/>
      <c r="G30" s="9"/>
      <c r="H30" s="9"/>
      <c r="I30" s="9"/>
      <c r="J30" s="214"/>
    </row>
    <row r="31" spans="2:10" x14ac:dyDescent="0.15">
      <c r="B31" s="213"/>
      <c r="C31" s="9"/>
      <c r="D31" s="9"/>
      <c r="E31" s="9"/>
      <c r="F31" s="9"/>
      <c r="G31" s="9"/>
      <c r="H31" s="9"/>
      <c r="I31" s="9"/>
      <c r="J31" s="214"/>
    </row>
    <row r="32" spans="2:10" x14ac:dyDescent="0.15">
      <c r="B32" s="213"/>
      <c r="C32" s="9"/>
      <c r="D32" s="9"/>
      <c r="E32" s="9"/>
      <c r="F32" s="9"/>
      <c r="G32" s="9"/>
      <c r="H32" s="9"/>
      <c r="I32" s="9"/>
      <c r="J32" s="214"/>
    </row>
    <row r="33" spans="2:10" x14ac:dyDescent="0.15">
      <c r="B33" s="213"/>
      <c r="C33" s="9"/>
      <c r="D33" s="9"/>
      <c r="E33" s="9"/>
      <c r="F33" s="9"/>
      <c r="G33" s="9"/>
      <c r="H33" s="9"/>
      <c r="I33" s="9"/>
      <c r="J33" s="214"/>
    </row>
    <row r="34" spans="2:10" x14ac:dyDescent="0.15">
      <c r="B34" s="213" t="s">
        <v>53</v>
      </c>
      <c r="C34" s="9"/>
      <c r="D34" s="9"/>
      <c r="E34" s="9"/>
      <c r="F34" s="9"/>
      <c r="G34" s="9"/>
      <c r="H34" s="9"/>
      <c r="I34" s="9"/>
      <c r="J34" s="214">
        <f t="shared" ref="J34" si="4">SUM(I34:I39)/5</f>
        <v>0</v>
      </c>
    </row>
    <row r="35" spans="2:10" x14ac:dyDescent="0.15">
      <c r="B35" s="213"/>
      <c r="C35" s="9"/>
      <c r="D35" s="9"/>
      <c r="E35" s="9"/>
      <c r="F35" s="9"/>
      <c r="G35" s="9"/>
      <c r="H35" s="9"/>
      <c r="I35" s="9"/>
      <c r="J35" s="214"/>
    </row>
    <row r="36" spans="2:10" x14ac:dyDescent="0.15">
      <c r="B36" s="213"/>
      <c r="C36" s="9"/>
      <c r="D36" s="9"/>
      <c r="E36" s="9"/>
      <c r="F36" s="9"/>
      <c r="G36" s="9"/>
      <c r="H36" s="9"/>
      <c r="I36" s="9"/>
      <c r="J36" s="214"/>
    </row>
    <row r="37" spans="2:10" x14ac:dyDescent="0.15">
      <c r="B37" s="213"/>
      <c r="C37" s="9"/>
      <c r="D37" s="9"/>
      <c r="E37" s="9"/>
      <c r="F37" s="9"/>
      <c r="G37" s="9"/>
      <c r="H37" s="9"/>
      <c r="I37" s="9"/>
      <c r="J37" s="214"/>
    </row>
    <row r="38" spans="2:10" x14ac:dyDescent="0.15">
      <c r="B38" s="213"/>
      <c r="C38" s="9"/>
      <c r="D38" s="9"/>
      <c r="E38" s="9"/>
      <c r="F38" s="9"/>
      <c r="G38" s="9"/>
      <c r="H38" s="9"/>
      <c r="I38" s="9"/>
      <c r="J38" s="214"/>
    </row>
    <row r="39" spans="2:10" x14ac:dyDescent="0.15">
      <c r="B39" s="213"/>
      <c r="C39" s="9"/>
      <c r="D39" s="9"/>
      <c r="E39" s="9"/>
      <c r="F39" s="9"/>
      <c r="G39" s="9"/>
      <c r="H39" s="9"/>
      <c r="I39" s="9"/>
      <c r="J39" s="214"/>
    </row>
    <row r="40" spans="2:10" x14ac:dyDescent="0.15">
      <c r="B40" s="213" t="s">
        <v>54</v>
      </c>
      <c r="C40" s="9"/>
      <c r="D40" s="9"/>
      <c r="E40" s="9"/>
      <c r="F40" s="9"/>
      <c r="G40" s="9"/>
      <c r="H40" s="9"/>
      <c r="I40" s="9"/>
      <c r="J40" s="214">
        <f t="shared" ref="J40" si="5">SUM(I40:I45)/5</f>
        <v>0</v>
      </c>
    </row>
    <row r="41" spans="2:10" x14ac:dyDescent="0.15">
      <c r="B41" s="213"/>
      <c r="C41" s="9"/>
      <c r="D41" s="9"/>
      <c r="E41" s="9"/>
      <c r="F41" s="9"/>
      <c r="G41" s="9"/>
      <c r="H41" s="9"/>
      <c r="I41" s="9"/>
      <c r="J41" s="214"/>
    </row>
    <row r="42" spans="2:10" x14ac:dyDescent="0.15">
      <c r="B42" s="213"/>
      <c r="C42" s="9"/>
      <c r="D42" s="9"/>
      <c r="E42" s="9"/>
      <c r="F42" s="9"/>
      <c r="G42" s="9"/>
      <c r="H42" s="9"/>
      <c r="I42" s="9"/>
      <c r="J42" s="214"/>
    </row>
    <row r="43" spans="2:10" x14ac:dyDescent="0.15">
      <c r="B43" s="213"/>
      <c r="C43" s="9"/>
      <c r="D43" s="9"/>
      <c r="E43" s="9"/>
      <c r="F43" s="9"/>
      <c r="G43" s="9"/>
      <c r="H43" s="9"/>
      <c r="I43" s="9"/>
      <c r="J43" s="214"/>
    </row>
    <row r="44" spans="2:10" x14ac:dyDescent="0.15">
      <c r="B44" s="213"/>
      <c r="C44" s="9"/>
      <c r="D44" s="9"/>
      <c r="E44" s="9"/>
      <c r="F44" s="9"/>
      <c r="G44" s="9"/>
      <c r="H44" s="9"/>
      <c r="I44" s="9"/>
      <c r="J44" s="214"/>
    </row>
    <row r="45" spans="2:10" x14ac:dyDescent="0.15">
      <c r="B45" s="213"/>
      <c r="C45" s="9"/>
      <c r="D45" s="9"/>
      <c r="E45" s="9"/>
      <c r="F45" s="9"/>
      <c r="G45" s="9"/>
      <c r="H45" s="9"/>
      <c r="I45" s="9"/>
      <c r="J45" s="214"/>
    </row>
  </sheetData>
  <mergeCells count="14">
    <mergeCell ref="B4:B9"/>
    <mergeCell ref="J4:J9"/>
    <mergeCell ref="B10:B15"/>
    <mergeCell ref="J10:J15"/>
    <mergeCell ref="B16:B21"/>
    <mergeCell ref="J16:J21"/>
    <mergeCell ref="B40:B45"/>
    <mergeCell ref="J40:J45"/>
    <mergeCell ref="B22:B27"/>
    <mergeCell ref="J22:J27"/>
    <mergeCell ref="B28:B33"/>
    <mergeCell ref="J28:J33"/>
    <mergeCell ref="B34:B39"/>
    <mergeCell ref="J34:J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300D0-5688-9B44-AEDF-C1FDB40D7A12}">
  <dimension ref="B3:J45"/>
  <sheetViews>
    <sheetView workbookViewId="0">
      <selection activeCell="J4" sqref="J4:J9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6" t="s">
        <v>122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55</v>
      </c>
      <c r="H3" s="12" t="s">
        <v>72</v>
      </c>
      <c r="I3" s="22" t="s">
        <v>73</v>
      </c>
      <c r="J3" s="12" t="s">
        <v>137</v>
      </c>
    </row>
    <row r="4" spans="2:10" x14ac:dyDescent="0.15">
      <c r="B4" s="215" t="s">
        <v>48</v>
      </c>
      <c r="C4" s="9">
        <v>25</v>
      </c>
      <c r="D4" s="9">
        <v>15</v>
      </c>
      <c r="E4" s="9">
        <v>15</v>
      </c>
      <c r="F4" s="9">
        <v>15</v>
      </c>
      <c r="G4" s="9">
        <v>15</v>
      </c>
      <c r="H4" s="9">
        <v>5</v>
      </c>
      <c r="I4" s="9">
        <f>SUM(C4:H4)</f>
        <v>90</v>
      </c>
      <c r="J4" s="214">
        <f>SUM(I4:I9)/2</f>
        <v>94</v>
      </c>
    </row>
    <row r="5" spans="2:10" x14ac:dyDescent="0.15">
      <c r="B5" s="216"/>
      <c r="C5" s="9">
        <v>25</v>
      </c>
      <c r="D5" s="9">
        <v>15</v>
      </c>
      <c r="E5" s="9">
        <v>15</v>
      </c>
      <c r="F5" s="9">
        <v>20</v>
      </c>
      <c r="G5" s="9">
        <v>15</v>
      </c>
      <c r="H5" s="9">
        <v>8</v>
      </c>
      <c r="I5" s="9">
        <f t="shared" ref="I5:I33" si="0">SUM(C5:H5)</f>
        <v>98</v>
      </c>
      <c r="J5" s="214"/>
    </row>
    <row r="6" spans="2:10" x14ac:dyDescent="0.15">
      <c r="B6" s="216"/>
      <c r="C6" s="9"/>
      <c r="D6" s="9"/>
      <c r="E6" s="9"/>
      <c r="F6" s="9"/>
      <c r="G6" s="9"/>
      <c r="H6" s="9"/>
      <c r="I6" s="9">
        <f t="shared" si="0"/>
        <v>0</v>
      </c>
      <c r="J6" s="214"/>
    </row>
    <row r="7" spans="2:10" x14ac:dyDescent="0.15">
      <c r="B7" s="216"/>
      <c r="C7" s="9"/>
      <c r="D7" s="9"/>
      <c r="E7" s="9"/>
      <c r="F7" s="9"/>
      <c r="G7" s="9"/>
      <c r="H7" s="9"/>
      <c r="I7" s="9">
        <f t="shared" si="0"/>
        <v>0</v>
      </c>
      <c r="J7" s="214"/>
    </row>
    <row r="8" spans="2:10" x14ac:dyDescent="0.15">
      <c r="B8" s="216"/>
      <c r="C8" s="9"/>
      <c r="D8" s="9"/>
      <c r="E8" s="9"/>
      <c r="F8" s="9"/>
      <c r="G8" s="9"/>
      <c r="H8" s="9"/>
      <c r="I8" s="9">
        <f t="shared" si="0"/>
        <v>0</v>
      </c>
      <c r="J8" s="214"/>
    </row>
    <row r="9" spans="2:10" x14ac:dyDescent="0.15">
      <c r="B9" s="216"/>
      <c r="C9" s="9"/>
      <c r="D9" s="9"/>
      <c r="E9" s="9"/>
      <c r="F9" s="9"/>
      <c r="G9" s="9"/>
      <c r="H9" s="9"/>
      <c r="I9" s="9">
        <f t="shared" si="0"/>
        <v>0</v>
      </c>
      <c r="J9" s="214"/>
    </row>
    <row r="10" spans="2:10" x14ac:dyDescent="0.15">
      <c r="B10" s="215" t="s">
        <v>49</v>
      </c>
      <c r="C10" s="9">
        <v>20</v>
      </c>
      <c r="D10" s="9">
        <v>15</v>
      </c>
      <c r="E10" s="9">
        <v>10</v>
      </c>
      <c r="F10" s="9">
        <v>20</v>
      </c>
      <c r="G10" s="9">
        <v>15</v>
      </c>
      <c r="H10" s="9">
        <v>5</v>
      </c>
      <c r="I10" s="9">
        <f t="shared" si="0"/>
        <v>85</v>
      </c>
      <c r="J10" s="214">
        <f>SUM(I10:I15)/2</f>
        <v>90</v>
      </c>
    </row>
    <row r="11" spans="2:10" x14ac:dyDescent="0.15">
      <c r="B11" s="216"/>
      <c r="C11" s="9">
        <v>25</v>
      </c>
      <c r="D11" s="9">
        <v>15</v>
      </c>
      <c r="E11" s="9">
        <v>15</v>
      </c>
      <c r="F11" s="9">
        <v>20</v>
      </c>
      <c r="G11" s="9">
        <v>15</v>
      </c>
      <c r="H11" s="9">
        <v>5</v>
      </c>
      <c r="I11" s="9">
        <f t="shared" si="0"/>
        <v>95</v>
      </c>
      <c r="J11" s="214"/>
    </row>
    <row r="12" spans="2:10" x14ac:dyDescent="0.15">
      <c r="B12" s="216"/>
      <c r="C12" s="9"/>
      <c r="D12" s="9"/>
      <c r="E12" s="9"/>
      <c r="F12" s="9"/>
      <c r="G12" s="9"/>
      <c r="H12" s="9"/>
      <c r="I12" s="9">
        <f t="shared" si="0"/>
        <v>0</v>
      </c>
      <c r="J12" s="214"/>
    </row>
    <row r="13" spans="2:10" x14ac:dyDescent="0.15">
      <c r="B13" s="216"/>
      <c r="C13" s="9"/>
      <c r="D13" s="9"/>
      <c r="E13" s="9"/>
      <c r="F13" s="9"/>
      <c r="G13" s="9"/>
      <c r="H13" s="9"/>
      <c r="I13" s="9">
        <f t="shared" si="0"/>
        <v>0</v>
      </c>
      <c r="J13" s="214"/>
    </row>
    <row r="14" spans="2:10" x14ac:dyDescent="0.15">
      <c r="B14" s="216"/>
      <c r="C14" s="9"/>
      <c r="D14" s="9"/>
      <c r="E14" s="9"/>
      <c r="F14" s="9"/>
      <c r="G14" s="9"/>
      <c r="H14" s="9"/>
      <c r="I14" s="9">
        <f t="shared" si="0"/>
        <v>0</v>
      </c>
      <c r="J14" s="214"/>
    </row>
    <row r="15" spans="2:10" x14ac:dyDescent="0.15">
      <c r="B15" s="216"/>
      <c r="C15" s="9"/>
      <c r="D15" s="9"/>
      <c r="E15" s="9"/>
      <c r="F15" s="9"/>
      <c r="G15" s="9"/>
      <c r="H15" s="9"/>
      <c r="I15" s="9">
        <f t="shared" si="0"/>
        <v>0</v>
      </c>
      <c r="J15" s="214"/>
    </row>
    <row r="16" spans="2:10" x14ac:dyDescent="0.15">
      <c r="B16" s="215" t="s">
        <v>50</v>
      </c>
      <c r="C16" s="9"/>
      <c r="D16" s="9"/>
      <c r="E16" s="9"/>
      <c r="F16" s="9"/>
      <c r="G16" s="9"/>
      <c r="H16" s="9"/>
      <c r="I16" s="9">
        <f t="shared" si="0"/>
        <v>0</v>
      </c>
      <c r="J16" s="214">
        <f t="shared" ref="J16" si="1">SUM(I16:I21)/5</f>
        <v>0</v>
      </c>
    </row>
    <row r="17" spans="2:10" x14ac:dyDescent="0.15">
      <c r="B17" s="216"/>
      <c r="C17" s="9"/>
      <c r="D17" s="9"/>
      <c r="E17" s="9"/>
      <c r="F17" s="9"/>
      <c r="G17" s="9"/>
      <c r="H17" s="9"/>
      <c r="I17" s="9">
        <f t="shared" si="0"/>
        <v>0</v>
      </c>
      <c r="J17" s="214"/>
    </row>
    <row r="18" spans="2:10" x14ac:dyDescent="0.15">
      <c r="B18" s="216"/>
      <c r="C18" s="9"/>
      <c r="D18" s="9"/>
      <c r="E18" s="9"/>
      <c r="F18" s="9"/>
      <c r="G18" s="9"/>
      <c r="H18" s="9"/>
      <c r="I18" s="9">
        <f t="shared" si="0"/>
        <v>0</v>
      </c>
      <c r="J18" s="214"/>
    </row>
    <row r="19" spans="2:10" x14ac:dyDescent="0.15">
      <c r="B19" s="216"/>
      <c r="C19" s="9"/>
      <c r="D19" s="9"/>
      <c r="E19" s="9"/>
      <c r="F19" s="9"/>
      <c r="G19" s="9"/>
      <c r="H19" s="9"/>
      <c r="I19" s="9">
        <f t="shared" si="0"/>
        <v>0</v>
      </c>
      <c r="J19" s="214"/>
    </row>
    <row r="20" spans="2:10" x14ac:dyDescent="0.15">
      <c r="B20" s="216"/>
      <c r="C20" s="9"/>
      <c r="D20" s="9"/>
      <c r="E20" s="9"/>
      <c r="F20" s="9"/>
      <c r="G20" s="9"/>
      <c r="H20" s="9"/>
      <c r="I20" s="9">
        <f t="shared" si="0"/>
        <v>0</v>
      </c>
      <c r="J20" s="214"/>
    </row>
    <row r="21" spans="2:10" x14ac:dyDescent="0.15">
      <c r="B21" s="216"/>
      <c r="C21" s="9"/>
      <c r="D21" s="9"/>
      <c r="E21" s="9"/>
      <c r="F21" s="9"/>
      <c r="G21" s="9"/>
      <c r="H21" s="9"/>
      <c r="I21" s="9">
        <f t="shared" si="0"/>
        <v>0</v>
      </c>
      <c r="J21" s="214"/>
    </row>
    <row r="22" spans="2:10" x14ac:dyDescent="0.15">
      <c r="B22" s="215" t="s">
        <v>51</v>
      </c>
      <c r="C22" s="9"/>
      <c r="D22" s="9"/>
      <c r="E22" s="9"/>
      <c r="F22" s="9"/>
      <c r="G22" s="9"/>
      <c r="H22" s="9"/>
      <c r="I22" s="9">
        <f t="shared" si="0"/>
        <v>0</v>
      </c>
      <c r="J22" s="214">
        <f t="shared" ref="J22" si="2">SUM(I22:I27)/5</f>
        <v>0</v>
      </c>
    </row>
    <row r="23" spans="2:10" x14ac:dyDescent="0.15">
      <c r="B23" s="216"/>
      <c r="C23" s="9"/>
      <c r="D23" s="9"/>
      <c r="E23" s="9"/>
      <c r="F23" s="9"/>
      <c r="G23" s="9"/>
      <c r="H23" s="9"/>
      <c r="I23" s="9">
        <f t="shared" si="0"/>
        <v>0</v>
      </c>
      <c r="J23" s="214"/>
    </row>
    <row r="24" spans="2:10" x14ac:dyDescent="0.15">
      <c r="B24" s="216"/>
      <c r="C24" s="9"/>
      <c r="D24" s="9"/>
      <c r="E24" s="9"/>
      <c r="F24" s="9"/>
      <c r="G24" s="9"/>
      <c r="H24" s="9"/>
      <c r="I24" s="9">
        <f t="shared" si="0"/>
        <v>0</v>
      </c>
      <c r="J24" s="214"/>
    </row>
    <row r="25" spans="2:10" x14ac:dyDescent="0.15">
      <c r="B25" s="216"/>
      <c r="C25" s="9"/>
      <c r="D25" s="9"/>
      <c r="E25" s="9"/>
      <c r="F25" s="9"/>
      <c r="G25" s="9"/>
      <c r="H25" s="9"/>
      <c r="I25" s="9">
        <f t="shared" si="0"/>
        <v>0</v>
      </c>
      <c r="J25" s="214"/>
    </row>
    <row r="26" spans="2:10" x14ac:dyDescent="0.15">
      <c r="B26" s="216"/>
      <c r="C26" s="9"/>
      <c r="D26" s="9"/>
      <c r="E26" s="9"/>
      <c r="F26" s="9"/>
      <c r="G26" s="9"/>
      <c r="H26" s="9"/>
      <c r="I26" s="9">
        <f t="shared" si="0"/>
        <v>0</v>
      </c>
      <c r="J26" s="214"/>
    </row>
    <row r="27" spans="2:10" x14ac:dyDescent="0.15">
      <c r="B27" s="216"/>
      <c r="C27" s="9"/>
      <c r="D27" s="9"/>
      <c r="E27" s="9"/>
      <c r="F27" s="9"/>
      <c r="G27" s="9"/>
      <c r="H27" s="9"/>
      <c r="I27" s="9">
        <f t="shared" si="0"/>
        <v>0</v>
      </c>
      <c r="J27" s="214"/>
    </row>
    <row r="28" spans="2:10" x14ac:dyDescent="0.15">
      <c r="B28" s="213" t="s">
        <v>52</v>
      </c>
      <c r="C28" s="9"/>
      <c r="D28" s="9"/>
      <c r="E28" s="9"/>
      <c r="F28" s="9"/>
      <c r="G28" s="9"/>
      <c r="H28" s="9"/>
      <c r="I28" s="9">
        <f t="shared" si="0"/>
        <v>0</v>
      </c>
      <c r="J28" s="214">
        <f>SUM(I28:I33)/5</f>
        <v>0</v>
      </c>
    </row>
    <row r="29" spans="2:10" x14ac:dyDescent="0.15">
      <c r="B29" s="213"/>
      <c r="C29" s="9"/>
      <c r="D29" s="9"/>
      <c r="E29" s="9"/>
      <c r="F29" s="9"/>
      <c r="G29" s="9"/>
      <c r="H29" s="9"/>
      <c r="I29" s="9">
        <f t="shared" si="0"/>
        <v>0</v>
      </c>
      <c r="J29" s="214"/>
    </row>
    <row r="30" spans="2:10" x14ac:dyDescent="0.15">
      <c r="B30" s="213"/>
      <c r="C30" s="9"/>
      <c r="D30" s="9"/>
      <c r="E30" s="9"/>
      <c r="F30" s="9"/>
      <c r="G30" s="9"/>
      <c r="H30" s="9"/>
      <c r="I30" s="9">
        <f t="shared" si="0"/>
        <v>0</v>
      </c>
      <c r="J30" s="214"/>
    </row>
    <row r="31" spans="2:10" x14ac:dyDescent="0.15">
      <c r="B31" s="213"/>
      <c r="C31" s="9"/>
      <c r="D31" s="9"/>
      <c r="E31" s="9"/>
      <c r="F31" s="9"/>
      <c r="G31" s="9"/>
      <c r="H31" s="9"/>
      <c r="I31" s="9">
        <f t="shared" si="0"/>
        <v>0</v>
      </c>
      <c r="J31" s="214"/>
    </row>
    <row r="32" spans="2:10" x14ac:dyDescent="0.15">
      <c r="B32" s="213"/>
      <c r="C32" s="9"/>
      <c r="D32" s="9"/>
      <c r="E32" s="9"/>
      <c r="F32" s="9"/>
      <c r="G32" s="9"/>
      <c r="H32" s="9"/>
      <c r="I32" s="9">
        <f t="shared" si="0"/>
        <v>0</v>
      </c>
      <c r="J32" s="214"/>
    </row>
    <row r="33" spans="2:10" x14ac:dyDescent="0.15">
      <c r="B33" s="213"/>
      <c r="C33" s="9"/>
      <c r="D33" s="9"/>
      <c r="E33" s="9"/>
      <c r="F33" s="9"/>
      <c r="G33" s="9"/>
      <c r="H33" s="9"/>
      <c r="I33" s="9">
        <f t="shared" si="0"/>
        <v>0</v>
      </c>
      <c r="J33" s="214"/>
    </row>
    <row r="34" spans="2:10" x14ac:dyDescent="0.15">
      <c r="B34" s="213" t="s">
        <v>53</v>
      </c>
      <c r="C34" s="9"/>
      <c r="D34" s="9"/>
      <c r="E34" s="9"/>
      <c r="F34" s="9"/>
      <c r="G34" s="9"/>
      <c r="H34" s="9"/>
      <c r="I34" s="9"/>
      <c r="J34" s="214">
        <f t="shared" ref="J34" si="3">SUM(I34:I39)/5</f>
        <v>0</v>
      </c>
    </row>
    <row r="35" spans="2:10" x14ac:dyDescent="0.15">
      <c r="B35" s="213"/>
      <c r="C35" s="9"/>
      <c r="D35" s="9"/>
      <c r="E35" s="9"/>
      <c r="F35" s="9"/>
      <c r="G35" s="9"/>
      <c r="H35" s="9"/>
      <c r="I35" s="9"/>
      <c r="J35" s="214"/>
    </row>
    <row r="36" spans="2:10" x14ac:dyDescent="0.15">
      <c r="B36" s="213"/>
      <c r="C36" s="9"/>
      <c r="D36" s="9"/>
      <c r="E36" s="9"/>
      <c r="F36" s="9"/>
      <c r="G36" s="9"/>
      <c r="H36" s="9"/>
      <c r="I36" s="9"/>
      <c r="J36" s="214"/>
    </row>
    <row r="37" spans="2:10" x14ac:dyDescent="0.15">
      <c r="B37" s="213"/>
      <c r="C37" s="9"/>
      <c r="D37" s="9"/>
      <c r="E37" s="9"/>
      <c r="F37" s="9"/>
      <c r="G37" s="9"/>
      <c r="H37" s="9"/>
      <c r="I37" s="9"/>
      <c r="J37" s="214"/>
    </row>
    <row r="38" spans="2:10" x14ac:dyDescent="0.15">
      <c r="B38" s="213"/>
      <c r="C38" s="9"/>
      <c r="D38" s="9"/>
      <c r="E38" s="9"/>
      <c r="F38" s="9"/>
      <c r="G38" s="9"/>
      <c r="H38" s="9"/>
      <c r="I38" s="9"/>
      <c r="J38" s="214"/>
    </row>
    <row r="39" spans="2:10" x14ac:dyDescent="0.15">
      <c r="B39" s="213"/>
      <c r="C39" s="9"/>
      <c r="D39" s="9"/>
      <c r="E39" s="9"/>
      <c r="F39" s="9"/>
      <c r="G39" s="9"/>
      <c r="H39" s="9"/>
      <c r="I39" s="9"/>
      <c r="J39" s="214"/>
    </row>
    <row r="40" spans="2:10" x14ac:dyDescent="0.15">
      <c r="B40" s="213" t="s">
        <v>54</v>
      </c>
      <c r="C40" s="9"/>
      <c r="D40" s="9"/>
      <c r="E40" s="9"/>
      <c r="F40" s="9"/>
      <c r="G40" s="9"/>
      <c r="H40" s="9"/>
      <c r="I40" s="9"/>
      <c r="J40" s="214">
        <f t="shared" ref="J40" si="4">SUM(I40:I45)/5</f>
        <v>0</v>
      </c>
    </row>
    <row r="41" spans="2:10" x14ac:dyDescent="0.15">
      <c r="B41" s="213"/>
      <c r="C41" s="9"/>
      <c r="D41" s="9"/>
      <c r="E41" s="9"/>
      <c r="F41" s="9"/>
      <c r="G41" s="9"/>
      <c r="H41" s="9"/>
      <c r="I41" s="9"/>
      <c r="J41" s="214"/>
    </row>
    <row r="42" spans="2:10" x14ac:dyDescent="0.15">
      <c r="B42" s="213"/>
      <c r="C42" s="9"/>
      <c r="D42" s="9"/>
      <c r="E42" s="9"/>
      <c r="F42" s="9"/>
      <c r="G42" s="9"/>
      <c r="H42" s="9"/>
      <c r="I42" s="9"/>
      <c r="J42" s="214"/>
    </row>
    <row r="43" spans="2:10" x14ac:dyDescent="0.15">
      <c r="B43" s="213"/>
      <c r="C43" s="9"/>
      <c r="D43" s="9"/>
      <c r="E43" s="9"/>
      <c r="F43" s="9"/>
      <c r="G43" s="9"/>
      <c r="H43" s="9"/>
      <c r="I43" s="9"/>
      <c r="J43" s="214"/>
    </row>
    <row r="44" spans="2:10" x14ac:dyDescent="0.15">
      <c r="B44" s="213"/>
      <c r="C44" s="9"/>
      <c r="D44" s="9"/>
      <c r="E44" s="9"/>
      <c r="F44" s="9"/>
      <c r="G44" s="9"/>
      <c r="H44" s="9"/>
      <c r="I44" s="9"/>
      <c r="J44" s="214"/>
    </row>
    <row r="45" spans="2:10" x14ac:dyDescent="0.15">
      <c r="B45" s="213"/>
      <c r="C45" s="9"/>
      <c r="D45" s="9"/>
      <c r="E45" s="9"/>
      <c r="F45" s="9"/>
      <c r="G45" s="9"/>
      <c r="H45" s="9"/>
      <c r="I45" s="9"/>
      <c r="J45" s="214"/>
    </row>
  </sheetData>
  <mergeCells count="14">
    <mergeCell ref="B4:B9"/>
    <mergeCell ref="J4:J9"/>
    <mergeCell ref="B10:B15"/>
    <mergeCell ref="J10:J15"/>
    <mergeCell ref="B16:B21"/>
    <mergeCell ref="J16:J21"/>
    <mergeCell ref="B40:B45"/>
    <mergeCell ref="J40:J45"/>
    <mergeCell ref="B22:B27"/>
    <mergeCell ref="J22:J27"/>
    <mergeCell ref="B28:B33"/>
    <mergeCell ref="J28:J33"/>
    <mergeCell ref="B34:B39"/>
    <mergeCell ref="J34:J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B9901-B88B-5647-9C9A-5607B090A1F2}">
  <dimension ref="B3:J57"/>
  <sheetViews>
    <sheetView topLeftCell="A10" workbookViewId="0">
      <selection activeCell="J13" sqref="J13:J21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6" t="s">
        <v>122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55</v>
      </c>
      <c r="H3" s="12" t="s">
        <v>72</v>
      </c>
      <c r="I3" s="22" t="s">
        <v>73</v>
      </c>
      <c r="J3" s="12" t="s">
        <v>137</v>
      </c>
    </row>
    <row r="4" spans="2:10" x14ac:dyDescent="0.15">
      <c r="B4" s="215" t="s">
        <v>48</v>
      </c>
      <c r="C4" s="9">
        <v>20</v>
      </c>
      <c r="D4" s="9">
        <v>13</v>
      </c>
      <c r="E4" s="9">
        <v>14</v>
      </c>
      <c r="F4" s="9">
        <v>20</v>
      </c>
      <c r="G4" s="9">
        <v>13</v>
      </c>
      <c r="H4" s="9">
        <v>8</v>
      </c>
      <c r="I4" s="9">
        <f>SUM(C4:H4)</f>
        <v>88</v>
      </c>
      <c r="J4" s="217">
        <f>SUM(I4:I12)/9</f>
        <v>84.111111111111114</v>
      </c>
    </row>
    <row r="5" spans="2:10" x14ac:dyDescent="0.15">
      <c r="B5" s="216"/>
      <c r="C5" s="9">
        <v>25</v>
      </c>
      <c r="D5" s="9">
        <v>15</v>
      </c>
      <c r="E5" s="9">
        <v>15</v>
      </c>
      <c r="F5" s="9">
        <v>20</v>
      </c>
      <c r="G5" s="9">
        <v>15</v>
      </c>
      <c r="H5" s="9">
        <v>7</v>
      </c>
      <c r="I5" s="9">
        <f t="shared" ref="I5:I39" si="0">SUM(C5:H5)</f>
        <v>97</v>
      </c>
      <c r="J5" s="218"/>
    </row>
    <row r="6" spans="2:10" x14ac:dyDescent="0.15">
      <c r="B6" s="216"/>
      <c r="C6" s="9">
        <v>20</v>
      </c>
      <c r="D6" s="9">
        <v>15</v>
      </c>
      <c r="E6" s="9">
        <v>15</v>
      </c>
      <c r="F6" s="9">
        <v>15</v>
      </c>
      <c r="G6" s="9">
        <v>15</v>
      </c>
      <c r="H6" s="9">
        <v>5</v>
      </c>
      <c r="I6" s="9">
        <f t="shared" si="0"/>
        <v>85</v>
      </c>
      <c r="J6" s="218"/>
    </row>
    <row r="7" spans="2:10" x14ac:dyDescent="0.15">
      <c r="B7" s="216"/>
      <c r="C7" s="9">
        <v>25</v>
      </c>
      <c r="D7" s="9">
        <v>15</v>
      </c>
      <c r="E7" s="9">
        <v>15</v>
      </c>
      <c r="F7" s="9">
        <v>20</v>
      </c>
      <c r="G7" s="9">
        <v>15</v>
      </c>
      <c r="H7" s="9">
        <v>9</v>
      </c>
      <c r="I7" s="9">
        <f t="shared" si="0"/>
        <v>99</v>
      </c>
      <c r="J7" s="218"/>
    </row>
    <row r="8" spans="2:10" x14ac:dyDescent="0.15">
      <c r="B8" s="216"/>
      <c r="C8" s="9">
        <v>10</v>
      </c>
      <c r="D8" s="9">
        <v>15</v>
      </c>
      <c r="E8" s="9">
        <v>15</v>
      </c>
      <c r="F8" s="9">
        <v>10</v>
      </c>
      <c r="G8" s="9">
        <v>5</v>
      </c>
      <c r="H8" s="9">
        <v>5</v>
      </c>
      <c r="I8" s="9">
        <f t="shared" si="0"/>
        <v>60</v>
      </c>
      <c r="J8" s="218"/>
    </row>
    <row r="9" spans="2:10" x14ac:dyDescent="0.15">
      <c r="B9" s="216"/>
      <c r="C9" s="9">
        <v>23</v>
      </c>
      <c r="D9" s="9">
        <v>13</v>
      </c>
      <c r="E9" s="9">
        <v>13</v>
      </c>
      <c r="F9" s="9">
        <v>18</v>
      </c>
      <c r="G9" s="9">
        <v>13</v>
      </c>
      <c r="H9" s="9">
        <v>5</v>
      </c>
      <c r="I9" s="9">
        <f t="shared" si="0"/>
        <v>85</v>
      </c>
      <c r="J9" s="218"/>
    </row>
    <row r="10" spans="2:10" x14ac:dyDescent="0.15">
      <c r="B10" s="216"/>
      <c r="C10" s="9">
        <v>20</v>
      </c>
      <c r="D10" s="9">
        <v>10</v>
      </c>
      <c r="E10" s="9">
        <v>10</v>
      </c>
      <c r="F10" s="9">
        <v>10</v>
      </c>
      <c r="G10" s="9">
        <v>10</v>
      </c>
      <c r="H10" s="9">
        <v>3</v>
      </c>
      <c r="I10" s="9">
        <f t="shared" si="0"/>
        <v>63</v>
      </c>
      <c r="J10" s="218"/>
    </row>
    <row r="11" spans="2:10" x14ac:dyDescent="0.15">
      <c r="B11" s="216"/>
      <c r="C11" s="9">
        <v>25</v>
      </c>
      <c r="D11" s="9">
        <v>10</v>
      </c>
      <c r="E11" s="9">
        <v>10</v>
      </c>
      <c r="F11" s="9">
        <v>15</v>
      </c>
      <c r="G11" s="9">
        <v>10</v>
      </c>
      <c r="H11" s="9">
        <v>10</v>
      </c>
      <c r="I11" s="9">
        <f t="shared" si="0"/>
        <v>80</v>
      </c>
      <c r="J11" s="218"/>
    </row>
    <row r="12" spans="2:10" x14ac:dyDescent="0.15">
      <c r="B12" s="47"/>
      <c r="C12" s="9">
        <v>25</v>
      </c>
      <c r="D12" s="9">
        <v>15</v>
      </c>
      <c r="E12" s="9">
        <v>15</v>
      </c>
      <c r="F12" s="9">
        <v>20</v>
      </c>
      <c r="G12" s="9">
        <v>15</v>
      </c>
      <c r="H12" s="9">
        <v>10</v>
      </c>
      <c r="I12" s="9">
        <f t="shared" si="0"/>
        <v>100</v>
      </c>
      <c r="J12" s="219"/>
    </row>
    <row r="13" spans="2:10" x14ac:dyDescent="0.15">
      <c r="B13" s="215" t="s">
        <v>49</v>
      </c>
      <c r="C13" s="9">
        <v>20</v>
      </c>
      <c r="D13" s="9">
        <v>13</v>
      </c>
      <c r="E13" s="9">
        <v>14</v>
      </c>
      <c r="F13" s="9">
        <v>15</v>
      </c>
      <c r="G13" s="9">
        <v>13</v>
      </c>
      <c r="H13" s="9">
        <v>8</v>
      </c>
      <c r="I13" s="9">
        <f t="shared" si="0"/>
        <v>83</v>
      </c>
      <c r="J13" s="217">
        <f t="shared" ref="J13" si="1">SUM(I13:I21)/9</f>
        <v>86.333333333333329</v>
      </c>
    </row>
    <row r="14" spans="2:10" x14ac:dyDescent="0.15">
      <c r="B14" s="216"/>
      <c r="C14" s="9">
        <v>25</v>
      </c>
      <c r="D14" s="9">
        <v>15</v>
      </c>
      <c r="E14" s="9">
        <v>15</v>
      </c>
      <c r="F14" s="9">
        <v>20</v>
      </c>
      <c r="G14" s="9">
        <v>15</v>
      </c>
      <c r="H14" s="9">
        <v>7</v>
      </c>
      <c r="I14" s="9">
        <f t="shared" si="0"/>
        <v>97</v>
      </c>
      <c r="J14" s="218"/>
    </row>
    <row r="15" spans="2:10" x14ac:dyDescent="0.15">
      <c r="B15" s="216"/>
      <c r="C15" s="9">
        <v>20</v>
      </c>
      <c r="D15" s="9">
        <v>15</v>
      </c>
      <c r="E15" s="9">
        <v>15</v>
      </c>
      <c r="F15" s="9">
        <v>10</v>
      </c>
      <c r="G15" s="9">
        <v>15</v>
      </c>
      <c r="H15" s="9">
        <v>5</v>
      </c>
      <c r="I15" s="9">
        <f t="shared" si="0"/>
        <v>80</v>
      </c>
      <c r="J15" s="218"/>
    </row>
    <row r="16" spans="2:10" x14ac:dyDescent="0.15">
      <c r="B16" s="216"/>
      <c r="C16" s="9">
        <v>25</v>
      </c>
      <c r="D16" s="9">
        <v>15</v>
      </c>
      <c r="E16" s="9">
        <v>15</v>
      </c>
      <c r="F16" s="9">
        <v>20</v>
      </c>
      <c r="G16" s="9">
        <v>15</v>
      </c>
      <c r="H16" s="9">
        <v>8</v>
      </c>
      <c r="I16" s="9">
        <f t="shared" si="0"/>
        <v>98</v>
      </c>
      <c r="J16" s="218"/>
    </row>
    <row r="17" spans="2:10" x14ac:dyDescent="0.15">
      <c r="B17" s="216"/>
      <c r="C17" s="9">
        <v>20</v>
      </c>
      <c r="D17" s="9">
        <v>15</v>
      </c>
      <c r="E17" s="9">
        <v>15</v>
      </c>
      <c r="F17" s="9">
        <v>10</v>
      </c>
      <c r="G17" s="9">
        <v>10</v>
      </c>
      <c r="H17" s="9">
        <v>10</v>
      </c>
      <c r="I17" s="9">
        <f t="shared" si="0"/>
        <v>80</v>
      </c>
      <c r="J17" s="218"/>
    </row>
    <row r="18" spans="2:10" x14ac:dyDescent="0.15">
      <c r="B18" s="216"/>
      <c r="C18" s="9">
        <v>23</v>
      </c>
      <c r="D18" s="9">
        <v>13</v>
      </c>
      <c r="E18" s="9">
        <v>13</v>
      </c>
      <c r="F18" s="9">
        <v>18</v>
      </c>
      <c r="G18" s="9">
        <v>13</v>
      </c>
      <c r="H18" s="9">
        <v>5</v>
      </c>
      <c r="I18" s="9">
        <f t="shared" si="0"/>
        <v>85</v>
      </c>
      <c r="J18" s="218"/>
    </row>
    <row r="19" spans="2:10" x14ac:dyDescent="0.15">
      <c r="B19" s="216"/>
      <c r="C19" s="9">
        <v>15</v>
      </c>
      <c r="D19" s="9">
        <v>10</v>
      </c>
      <c r="E19" s="9">
        <v>8</v>
      </c>
      <c r="F19" s="9">
        <v>7</v>
      </c>
      <c r="G19" s="9">
        <v>10</v>
      </c>
      <c r="H19" s="9">
        <v>4</v>
      </c>
      <c r="I19" s="9">
        <f t="shared" si="0"/>
        <v>54</v>
      </c>
      <c r="J19" s="218"/>
    </row>
    <row r="20" spans="2:10" x14ac:dyDescent="0.15">
      <c r="B20" s="216"/>
      <c r="C20" s="9">
        <v>25</v>
      </c>
      <c r="D20" s="9">
        <v>15</v>
      </c>
      <c r="E20" s="9">
        <v>15</v>
      </c>
      <c r="F20" s="9">
        <v>20</v>
      </c>
      <c r="G20" s="9">
        <v>15</v>
      </c>
      <c r="H20" s="9">
        <v>10</v>
      </c>
      <c r="I20" s="9">
        <f t="shared" si="0"/>
        <v>100</v>
      </c>
      <c r="J20" s="218"/>
    </row>
    <row r="21" spans="2:10" x14ac:dyDescent="0.15">
      <c r="B21" s="216"/>
      <c r="C21" s="9">
        <v>25</v>
      </c>
      <c r="D21" s="9">
        <v>15</v>
      </c>
      <c r="E21" s="9">
        <v>15</v>
      </c>
      <c r="F21" s="9">
        <v>20</v>
      </c>
      <c r="G21" s="9">
        <v>15</v>
      </c>
      <c r="H21" s="9">
        <v>10</v>
      </c>
      <c r="I21" s="9">
        <f t="shared" si="0"/>
        <v>100</v>
      </c>
      <c r="J21" s="219"/>
    </row>
    <row r="22" spans="2:10" x14ac:dyDescent="0.15">
      <c r="B22" s="215" t="s">
        <v>50</v>
      </c>
      <c r="C22" s="9">
        <v>5</v>
      </c>
      <c r="D22" s="9">
        <v>5</v>
      </c>
      <c r="E22" s="9">
        <v>5</v>
      </c>
      <c r="F22" s="9">
        <v>5</v>
      </c>
      <c r="G22" s="9">
        <v>5</v>
      </c>
      <c r="H22" s="9">
        <v>3</v>
      </c>
      <c r="I22" s="9">
        <f t="shared" si="0"/>
        <v>28</v>
      </c>
      <c r="J22" s="217">
        <f t="shared" ref="J22" si="2">SUM(I22:I30)/9</f>
        <v>69.666666666666671</v>
      </c>
    </row>
    <row r="23" spans="2:10" x14ac:dyDescent="0.15">
      <c r="B23" s="216"/>
      <c r="C23" s="9">
        <v>20</v>
      </c>
      <c r="D23" s="9">
        <v>15</v>
      </c>
      <c r="E23" s="9">
        <v>15</v>
      </c>
      <c r="F23" s="9">
        <v>20</v>
      </c>
      <c r="G23" s="9">
        <v>15</v>
      </c>
      <c r="H23" s="9">
        <v>7</v>
      </c>
      <c r="I23" s="9">
        <f t="shared" si="0"/>
        <v>92</v>
      </c>
      <c r="J23" s="218"/>
    </row>
    <row r="24" spans="2:10" x14ac:dyDescent="0.15">
      <c r="B24" s="216"/>
      <c r="C24" s="9">
        <v>10</v>
      </c>
      <c r="D24" s="9">
        <v>10</v>
      </c>
      <c r="E24" s="9">
        <v>10</v>
      </c>
      <c r="F24" s="9">
        <v>10</v>
      </c>
      <c r="G24" s="9">
        <v>10</v>
      </c>
      <c r="H24" s="9">
        <v>5</v>
      </c>
      <c r="I24" s="9">
        <f t="shared" si="0"/>
        <v>55</v>
      </c>
      <c r="J24" s="218"/>
    </row>
    <row r="25" spans="2:10" x14ac:dyDescent="0.15">
      <c r="B25" s="216"/>
      <c r="C25" s="9">
        <v>25</v>
      </c>
      <c r="D25" s="9">
        <v>15</v>
      </c>
      <c r="E25" s="9">
        <v>15</v>
      </c>
      <c r="F25" s="9">
        <v>20</v>
      </c>
      <c r="G25" s="9">
        <v>15</v>
      </c>
      <c r="H25" s="9">
        <v>7</v>
      </c>
      <c r="I25" s="9">
        <f t="shared" si="0"/>
        <v>97</v>
      </c>
      <c r="J25" s="218"/>
    </row>
    <row r="26" spans="2:10" x14ac:dyDescent="0.15">
      <c r="B26" s="216"/>
      <c r="C26" s="9">
        <v>10</v>
      </c>
      <c r="D26" s="9">
        <v>15</v>
      </c>
      <c r="E26" s="9">
        <v>15</v>
      </c>
      <c r="F26" s="9">
        <v>15</v>
      </c>
      <c r="G26" s="9">
        <v>10</v>
      </c>
      <c r="H26" s="9">
        <v>3</v>
      </c>
      <c r="I26" s="9">
        <f t="shared" si="0"/>
        <v>68</v>
      </c>
      <c r="J26" s="218"/>
    </row>
    <row r="27" spans="2:10" x14ac:dyDescent="0.15">
      <c r="B27" s="216"/>
      <c r="C27" s="9">
        <v>23</v>
      </c>
      <c r="D27" s="9">
        <v>13</v>
      </c>
      <c r="E27" s="9">
        <v>13</v>
      </c>
      <c r="F27" s="9">
        <v>18</v>
      </c>
      <c r="G27" s="9">
        <v>13</v>
      </c>
      <c r="H27" s="9">
        <v>5</v>
      </c>
      <c r="I27" s="9">
        <f t="shared" si="0"/>
        <v>85</v>
      </c>
      <c r="J27" s="218"/>
    </row>
    <row r="28" spans="2:10" x14ac:dyDescent="0.15">
      <c r="B28" s="216"/>
      <c r="C28" s="9">
        <v>3</v>
      </c>
      <c r="D28" s="9">
        <v>5</v>
      </c>
      <c r="E28" s="9">
        <v>5</v>
      </c>
      <c r="F28" s="9">
        <v>10</v>
      </c>
      <c r="G28" s="9">
        <v>7</v>
      </c>
      <c r="H28" s="9">
        <v>2</v>
      </c>
      <c r="I28" s="9">
        <f t="shared" si="0"/>
        <v>32</v>
      </c>
      <c r="J28" s="218"/>
    </row>
    <row r="29" spans="2:10" x14ac:dyDescent="0.15">
      <c r="B29" s="216"/>
      <c r="C29" s="9">
        <v>20</v>
      </c>
      <c r="D29" s="9">
        <v>10</v>
      </c>
      <c r="E29" s="9">
        <v>10</v>
      </c>
      <c r="F29" s="9">
        <v>15</v>
      </c>
      <c r="G29" s="9">
        <v>10</v>
      </c>
      <c r="H29" s="9">
        <v>10</v>
      </c>
      <c r="I29" s="9">
        <f t="shared" si="0"/>
        <v>75</v>
      </c>
      <c r="J29" s="218"/>
    </row>
    <row r="30" spans="2:10" x14ac:dyDescent="0.15">
      <c r="B30" s="47"/>
      <c r="C30" s="9">
        <v>20</v>
      </c>
      <c r="D30" s="9">
        <v>15</v>
      </c>
      <c r="E30" s="9">
        <v>15</v>
      </c>
      <c r="F30" s="9">
        <v>20</v>
      </c>
      <c r="G30" s="9">
        <v>15</v>
      </c>
      <c r="H30" s="9">
        <v>10</v>
      </c>
      <c r="I30" s="9">
        <f t="shared" si="0"/>
        <v>95</v>
      </c>
      <c r="J30" s="219"/>
    </row>
    <row r="31" spans="2:10" x14ac:dyDescent="0.15">
      <c r="B31" s="215" t="s">
        <v>51</v>
      </c>
      <c r="C31" s="9">
        <v>15</v>
      </c>
      <c r="D31" s="9">
        <v>10</v>
      </c>
      <c r="E31" s="9">
        <v>10</v>
      </c>
      <c r="F31" s="9">
        <v>10</v>
      </c>
      <c r="G31" s="9">
        <v>10</v>
      </c>
      <c r="H31" s="9">
        <v>5</v>
      </c>
      <c r="I31" s="9">
        <f t="shared" si="0"/>
        <v>60</v>
      </c>
      <c r="J31" s="217">
        <f t="shared" ref="J31" si="3">SUM(I31:I39)/9</f>
        <v>78</v>
      </c>
    </row>
    <row r="32" spans="2:10" x14ac:dyDescent="0.15">
      <c r="B32" s="216"/>
      <c r="C32" s="9">
        <v>20</v>
      </c>
      <c r="D32" s="9">
        <v>10</v>
      </c>
      <c r="E32" s="9">
        <v>15</v>
      </c>
      <c r="F32" s="9">
        <v>15</v>
      </c>
      <c r="G32" s="9">
        <v>10</v>
      </c>
      <c r="H32" s="9">
        <v>7</v>
      </c>
      <c r="I32" s="9">
        <f t="shared" si="0"/>
        <v>77</v>
      </c>
      <c r="J32" s="218"/>
    </row>
    <row r="33" spans="2:10" x14ac:dyDescent="0.15">
      <c r="B33" s="216"/>
      <c r="C33" s="9">
        <v>15</v>
      </c>
      <c r="D33" s="9">
        <v>10</v>
      </c>
      <c r="E33" s="9">
        <v>15</v>
      </c>
      <c r="F33" s="9">
        <v>10</v>
      </c>
      <c r="G33" s="9">
        <v>5</v>
      </c>
      <c r="H33" s="9">
        <v>10</v>
      </c>
      <c r="I33" s="9">
        <f t="shared" si="0"/>
        <v>65</v>
      </c>
      <c r="J33" s="218"/>
    </row>
    <row r="34" spans="2:10" x14ac:dyDescent="0.15">
      <c r="B34" s="216"/>
      <c r="C34" s="9">
        <v>25</v>
      </c>
      <c r="D34" s="9">
        <v>15</v>
      </c>
      <c r="E34" s="9">
        <v>15</v>
      </c>
      <c r="F34" s="9">
        <v>20</v>
      </c>
      <c r="G34" s="9">
        <v>15</v>
      </c>
      <c r="H34" s="9">
        <v>5</v>
      </c>
      <c r="I34" s="9">
        <f t="shared" si="0"/>
        <v>95</v>
      </c>
      <c r="J34" s="218"/>
    </row>
    <row r="35" spans="2:10" x14ac:dyDescent="0.15">
      <c r="B35" s="216"/>
      <c r="C35" s="9">
        <v>25</v>
      </c>
      <c r="D35" s="9">
        <v>15</v>
      </c>
      <c r="E35" s="9">
        <v>15</v>
      </c>
      <c r="F35" s="9">
        <v>15</v>
      </c>
      <c r="G35" s="9">
        <v>10</v>
      </c>
      <c r="H35" s="9">
        <v>5</v>
      </c>
      <c r="I35" s="9">
        <f t="shared" si="0"/>
        <v>85</v>
      </c>
      <c r="J35" s="218"/>
    </row>
    <row r="36" spans="2:10" x14ac:dyDescent="0.15">
      <c r="B36" s="216"/>
      <c r="C36" s="9">
        <v>23</v>
      </c>
      <c r="D36" s="9">
        <v>13</v>
      </c>
      <c r="E36" s="9">
        <v>13</v>
      </c>
      <c r="F36" s="9">
        <v>18</v>
      </c>
      <c r="G36" s="9">
        <v>13</v>
      </c>
      <c r="H36" s="9">
        <v>5</v>
      </c>
      <c r="I36" s="9">
        <f t="shared" si="0"/>
        <v>85</v>
      </c>
      <c r="J36" s="218"/>
    </row>
    <row r="37" spans="2:10" x14ac:dyDescent="0.15">
      <c r="B37" s="216"/>
      <c r="C37" s="9">
        <v>20</v>
      </c>
      <c r="D37" s="9">
        <v>12</v>
      </c>
      <c r="E37" s="9">
        <v>5</v>
      </c>
      <c r="F37" s="9">
        <v>5</v>
      </c>
      <c r="G37" s="9">
        <v>5</v>
      </c>
      <c r="H37" s="9">
        <v>3</v>
      </c>
      <c r="I37" s="9">
        <f t="shared" si="0"/>
        <v>50</v>
      </c>
      <c r="J37" s="218"/>
    </row>
    <row r="38" spans="2:10" x14ac:dyDescent="0.15">
      <c r="B38" s="216"/>
      <c r="C38" s="9">
        <v>25</v>
      </c>
      <c r="D38" s="9">
        <v>15</v>
      </c>
      <c r="E38" s="9">
        <v>10</v>
      </c>
      <c r="F38" s="9">
        <v>15</v>
      </c>
      <c r="G38" s="9">
        <v>10</v>
      </c>
      <c r="H38" s="9">
        <v>10</v>
      </c>
      <c r="I38" s="9">
        <f t="shared" si="0"/>
        <v>85</v>
      </c>
      <c r="J38" s="218"/>
    </row>
    <row r="39" spans="2:10" x14ac:dyDescent="0.15">
      <c r="B39" s="47"/>
      <c r="C39" s="9">
        <v>25</v>
      </c>
      <c r="D39" s="9">
        <v>15</v>
      </c>
      <c r="E39" s="9">
        <v>15</v>
      </c>
      <c r="F39" s="9">
        <v>20</v>
      </c>
      <c r="G39" s="9">
        <v>15</v>
      </c>
      <c r="H39" s="9">
        <v>10</v>
      </c>
      <c r="I39" s="9">
        <f t="shared" si="0"/>
        <v>100</v>
      </c>
      <c r="J39" s="219"/>
    </row>
    <row r="40" spans="2:10" x14ac:dyDescent="0.15">
      <c r="B40" s="213" t="s">
        <v>52</v>
      </c>
      <c r="I40" s="9"/>
      <c r="J40" s="214">
        <f>SUM(I40:I45)/5</f>
        <v>0</v>
      </c>
    </row>
    <row r="41" spans="2:10" x14ac:dyDescent="0.15">
      <c r="B41" s="213"/>
      <c r="C41" s="9"/>
      <c r="D41" s="9"/>
      <c r="E41" s="9"/>
      <c r="F41" s="9"/>
      <c r="G41" s="9"/>
      <c r="H41" s="9"/>
      <c r="I41" s="9"/>
      <c r="J41" s="214"/>
    </row>
    <row r="42" spans="2:10" x14ac:dyDescent="0.15">
      <c r="B42" s="213"/>
      <c r="C42" s="9"/>
      <c r="D42" s="9"/>
      <c r="E42" s="9"/>
      <c r="F42" s="9"/>
      <c r="G42" s="9"/>
      <c r="H42" s="9"/>
      <c r="I42" s="9"/>
      <c r="J42" s="214"/>
    </row>
    <row r="43" spans="2:10" x14ac:dyDescent="0.15">
      <c r="B43" s="213"/>
      <c r="C43" s="9"/>
      <c r="D43" s="9"/>
      <c r="E43" s="9"/>
      <c r="F43" s="9"/>
      <c r="G43" s="9"/>
      <c r="H43" s="9"/>
      <c r="I43" s="9"/>
      <c r="J43" s="214"/>
    </row>
    <row r="44" spans="2:10" x14ac:dyDescent="0.15">
      <c r="B44" s="213"/>
      <c r="C44" s="9"/>
      <c r="D44" s="9"/>
      <c r="E44" s="9"/>
      <c r="F44" s="9"/>
      <c r="G44" s="9"/>
      <c r="H44" s="9"/>
      <c r="I44" s="9"/>
      <c r="J44" s="214"/>
    </row>
    <row r="45" spans="2:10" x14ac:dyDescent="0.15">
      <c r="B45" s="213"/>
      <c r="C45" s="9"/>
      <c r="D45" s="9"/>
      <c r="E45" s="9"/>
      <c r="F45" s="9"/>
      <c r="G45" s="9"/>
      <c r="H45" s="9"/>
      <c r="I45" s="9"/>
      <c r="J45" s="214"/>
    </row>
    <row r="46" spans="2:10" x14ac:dyDescent="0.15">
      <c r="B46" s="213" t="s">
        <v>53</v>
      </c>
      <c r="C46" s="9"/>
      <c r="D46" s="9"/>
      <c r="E46" s="9"/>
      <c r="F46" s="9"/>
      <c r="G46" s="9"/>
      <c r="H46" s="9"/>
      <c r="I46" s="9"/>
      <c r="J46" s="214">
        <f t="shared" ref="J46" si="4">SUM(I46:I51)/5</f>
        <v>0</v>
      </c>
    </row>
    <row r="47" spans="2:10" x14ac:dyDescent="0.15">
      <c r="B47" s="213"/>
      <c r="C47" s="9"/>
      <c r="D47" s="9"/>
      <c r="E47" s="9"/>
      <c r="F47" s="9"/>
      <c r="G47" s="9"/>
      <c r="H47" s="9"/>
      <c r="I47" s="9"/>
      <c r="J47" s="214"/>
    </row>
    <row r="48" spans="2:10" x14ac:dyDescent="0.15">
      <c r="B48" s="213"/>
      <c r="C48" s="9"/>
      <c r="D48" s="9"/>
      <c r="E48" s="9"/>
      <c r="F48" s="9"/>
      <c r="G48" s="9"/>
      <c r="H48" s="9"/>
      <c r="I48" s="9"/>
      <c r="J48" s="214"/>
    </row>
    <row r="49" spans="2:10" x14ac:dyDescent="0.15">
      <c r="B49" s="213"/>
      <c r="C49" s="9"/>
      <c r="D49" s="9"/>
      <c r="E49" s="9"/>
      <c r="F49" s="9"/>
      <c r="G49" s="9"/>
      <c r="H49" s="9"/>
      <c r="I49" s="9"/>
      <c r="J49" s="214"/>
    </row>
    <row r="50" spans="2:10" x14ac:dyDescent="0.15">
      <c r="B50" s="213"/>
      <c r="C50" s="9"/>
      <c r="D50" s="9"/>
      <c r="E50" s="9"/>
      <c r="F50" s="9"/>
      <c r="G50" s="9"/>
      <c r="H50" s="9"/>
      <c r="I50" s="9"/>
      <c r="J50" s="214"/>
    </row>
    <row r="51" spans="2:10" x14ac:dyDescent="0.15">
      <c r="B51" s="213"/>
      <c r="C51" s="9"/>
      <c r="D51" s="9"/>
      <c r="E51" s="9"/>
      <c r="F51" s="9"/>
      <c r="G51" s="9"/>
      <c r="H51" s="9"/>
      <c r="I51" s="9"/>
      <c r="J51" s="214"/>
    </row>
    <row r="52" spans="2:10" x14ac:dyDescent="0.15">
      <c r="B52" s="213" t="s">
        <v>54</v>
      </c>
      <c r="C52" s="9"/>
      <c r="D52" s="9"/>
      <c r="E52" s="9"/>
      <c r="F52" s="9"/>
      <c r="G52" s="9"/>
      <c r="H52" s="9"/>
      <c r="I52" s="9"/>
      <c r="J52" s="214">
        <f t="shared" ref="J52" si="5">SUM(I52:I57)/5</f>
        <v>0</v>
      </c>
    </row>
    <row r="53" spans="2:10" x14ac:dyDescent="0.15">
      <c r="B53" s="213"/>
      <c r="C53" s="9"/>
      <c r="D53" s="9"/>
      <c r="E53" s="9"/>
      <c r="F53" s="9"/>
      <c r="G53" s="9"/>
      <c r="H53" s="9"/>
      <c r="I53" s="9"/>
      <c r="J53" s="214"/>
    </row>
    <row r="54" spans="2:10" x14ac:dyDescent="0.15">
      <c r="B54" s="213"/>
      <c r="C54" s="9"/>
      <c r="D54" s="9"/>
      <c r="E54" s="9"/>
      <c r="F54" s="9"/>
      <c r="G54" s="9"/>
      <c r="H54" s="9"/>
      <c r="I54" s="9"/>
      <c r="J54" s="214"/>
    </row>
    <row r="55" spans="2:10" x14ac:dyDescent="0.15">
      <c r="B55" s="213"/>
      <c r="C55" s="9"/>
      <c r="D55" s="9"/>
      <c r="E55" s="9"/>
      <c r="F55" s="9"/>
      <c r="G55" s="9"/>
      <c r="H55" s="9"/>
      <c r="I55" s="9"/>
      <c r="J55" s="214"/>
    </row>
    <row r="56" spans="2:10" x14ac:dyDescent="0.15">
      <c r="B56" s="213"/>
      <c r="C56" s="9"/>
      <c r="D56" s="9"/>
      <c r="E56" s="9"/>
      <c r="F56" s="9"/>
      <c r="G56" s="9"/>
      <c r="H56" s="9"/>
      <c r="I56" s="9"/>
      <c r="J56" s="214"/>
    </row>
    <row r="57" spans="2:10" x14ac:dyDescent="0.15">
      <c r="B57" s="213"/>
      <c r="C57" s="9"/>
      <c r="D57" s="9"/>
      <c r="E57" s="9"/>
      <c r="F57" s="9"/>
      <c r="G57" s="9"/>
      <c r="H57" s="9"/>
      <c r="I57" s="9"/>
      <c r="J57" s="214"/>
    </row>
  </sheetData>
  <mergeCells count="14">
    <mergeCell ref="B52:B57"/>
    <mergeCell ref="J52:J57"/>
    <mergeCell ref="J22:J30"/>
    <mergeCell ref="J4:J12"/>
    <mergeCell ref="J31:J39"/>
    <mergeCell ref="B31:B38"/>
    <mergeCell ref="B40:B45"/>
    <mergeCell ref="J40:J45"/>
    <mergeCell ref="B46:B51"/>
    <mergeCell ref="J46:J51"/>
    <mergeCell ref="B4:B11"/>
    <mergeCell ref="B13:B21"/>
    <mergeCell ref="J13:J21"/>
    <mergeCell ref="B22:B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A4A3-578F-1648-AE30-550440B769B5}">
  <dimension ref="B3:J53"/>
  <sheetViews>
    <sheetView topLeftCell="A13" workbookViewId="0">
      <selection activeCell="J4" sqref="J4:J11"/>
    </sheetView>
  </sheetViews>
  <sheetFormatPr baseColWidth="10" defaultColWidth="11.1640625" defaultRowHeight="14" x14ac:dyDescent="0.15"/>
  <cols>
    <col min="3" max="3" width="11.1640625" style="49"/>
    <col min="4" max="4" width="13" style="49" customWidth="1"/>
    <col min="5" max="9" width="11.1640625" style="49"/>
    <col min="10" max="10" width="11.83203125" bestFit="1" customWidth="1"/>
  </cols>
  <sheetData>
    <row r="3" spans="2:10" ht="60" x14ac:dyDescent="0.15">
      <c r="B3" s="46" t="s">
        <v>122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55</v>
      </c>
      <c r="H3" s="12" t="s">
        <v>72</v>
      </c>
      <c r="I3" s="22" t="s">
        <v>73</v>
      </c>
      <c r="J3" s="12" t="s">
        <v>137</v>
      </c>
    </row>
    <row r="4" spans="2:10" x14ac:dyDescent="0.15">
      <c r="B4" s="215" t="s">
        <v>48</v>
      </c>
      <c r="C4" s="48">
        <v>25</v>
      </c>
      <c r="D4" s="48">
        <v>12</v>
      </c>
      <c r="E4" s="48">
        <v>14</v>
      </c>
      <c r="F4" s="48">
        <v>17</v>
      </c>
      <c r="G4" s="48">
        <v>12</v>
      </c>
      <c r="H4" s="48">
        <v>10</v>
      </c>
      <c r="I4" s="48">
        <f>SUM(C4:H4)</f>
        <v>90</v>
      </c>
      <c r="J4" s="217">
        <f>SUM(I4:I11)/8</f>
        <v>94.75</v>
      </c>
    </row>
    <row r="5" spans="2:10" x14ac:dyDescent="0.15">
      <c r="B5" s="216"/>
      <c r="C5" s="48">
        <v>20</v>
      </c>
      <c r="D5" s="48">
        <v>15</v>
      </c>
      <c r="E5" s="48">
        <v>13</v>
      </c>
      <c r="F5" s="48">
        <v>18</v>
      </c>
      <c r="G5" s="48">
        <v>15</v>
      </c>
      <c r="H5" s="48">
        <v>8</v>
      </c>
      <c r="I5" s="48">
        <f t="shared" ref="I5:I35" si="0">SUM(C5:H5)</f>
        <v>89</v>
      </c>
      <c r="J5" s="218"/>
    </row>
    <row r="6" spans="2:10" x14ac:dyDescent="0.15">
      <c r="B6" s="216"/>
      <c r="C6" s="48">
        <v>25</v>
      </c>
      <c r="D6" s="48">
        <v>15</v>
      </c>
      <c r="E6" s="48">
        <v>15</v>
      </c>
      <c r="F6" s="48">
        <v>20</v>
      </c>
      <c r="G6" s="48">
        <v>15</v>
      </c>
      <c r="H6" s="48">
        <v>10</v>
      </c>
      <c r="I6" s="48">
        <f t="shared" si="0"/>
        <v>100</v>
      </c>
      <c r="J6" s="218"/>
    </row>
    <row r="7" spans="2:10" x14ac:dyDescent="0.15">
      <c r="B7" s="216"/>
      <c r="C7" s="48">
        <v>25</v>
      </c>
      <c r="D7" s="48">
        <v>15</v>
      </c>
      <c r="E7" s="48">
        <v>15</v>
      </c>
      <c r="F7" s="48">
        <v>20</v>
      </c>
      <c r="G7" s="48">
        <v>15</v>
      </c>
      <c r="H7" s="48">
        <v>10</v>
      </c>
      <c r="I7" s="48">
        <f t="shared" si="0"/>
        <v>100</v>
      </c>
      <c r="J7" s="218"/>
    </row>
    <row r="8" spans="2:10" x14ac:dyDescent="0.15">
      <c r="B8" s="216"/>
      <c r="C8" s="48">
        <v>20</v>
      </c>
      <c r="D8" s="48">
        <v>13</v>
      </c>
      <c r="E8" s="48">
        <v>13</v>
      </c>
      <c r="F8" s="48">
        <v>18</v>
      </c>
      <c r="G8" s="48">
        <v>13</v>
      </c>
      <c r="H8" s="48">
        <v>8</v>
      </c>
      <c r="I8" s="48">
        <f t="shared" si="0"/>
        <v>85</v>
      </c>
      <c r="J8" s="218"/>
    </row>
    <row r="9" spans="2:10" x14ac:dyDescent="0.15">
      <c r="B9" s="216"/>
      <c r="C9" s="48">
        <v>25</v>
      </c>
      <c r="D9" s="48">
        <v>14</v>
      </c>
      <c r="E9" s="48">
        <v>15</v>
      </c>
      <c r="F9" s="48">
        <v>20</v>
      </c>
      <c r="G9" s="48">
        <v>10</v>
      </c>
      <c r="H9" s="48">
        <v>10</v>
      </c>
      <c r="I9" s="48">
        <f t="shared" si="0"/>
        <v>94</v>
      </c>
      <c r="J9" s="218"/>
    </row>
    <row r="10" spans="2:10" x14ac:dyDescent="0.15">
      <c r="B10" s="216"/>
      <c r="C10" s="48">
        <v>25</v>
      </c>
      <c r="D10" s="48">
        <v>15</v>
      </c>
      <c r="E10" s="48">
        <v>15</v>
      </c>
      <c r="F10" s="48">
        <v>20</v>
      </c>
      <c r="G10" s="48">
        <v>15</v>
      </c>
      <c r="H10" s="48">
        <v>10</v>
      </c>
      <c r="I10" s="48">
        <f t="shared" si="0"/>
        <v>100</v>
      </c>
      <c r="J10" s="218"/>
    </row>
    <row r="11" spans="2:10" x14ac:dyDescent="0.15">
      <c r="B11" s="47"/>
      <c r="C11" s="48">
        <v>25</v>
      </c>
      <c r="D11" s="48">
        <v>15</v>
      </c>
      <c r="E11" s="48">
        <v>15</v>
      </c>
      <c r="F11" s="48">
        <v>20</v>
      </c>
      <c r="G11" s="48">
        <v>15</v>
      </c>
      <c r="H11" s="48">
        <v>10</v>
      </c>
      <c r="I11" s="48">
        <f t="shared" si="0"/>
        <v>100</v>
      </c>
      <c r="J11" s="219"/>
    </row>
    <row r="12" spans="2:10" x14ac:dyDescent="0.15">
      <c r="B12" s="215" t="s">
        <v>49</v>
      </c>
      <c r="C12" s="48">
        <v>25</v>
      </c>
      <c r="D12" s="48">
        <v>10</v>
      </c>
      <c r="E12" s="48">
        <v>14</v>
      </c>
      <c r="F12" s="48">
        <v>18</v>
      </c>
      <c r="G12" s="48">
        <v>12</v>
      </c>
      <c r="H12" s="48">
        <v>8</v>
      </c>
      <c r="I12" s="48">
        <f t="shared" si="0"/>
        <v>87</v>
      </c>
      <c r="J12" s="217">
        <f t="shared" ref="J12" si="1">SUM(I12:I19)/8</f>
        <v>79.5</v>
      </c>
    </row>
    <row r="13" spans="2:10" x14ac:dyDescent="0.15">
      <c r="B13" s="216"/>
      <c r="C13" s="48">
        <v>15</v>
      </c>
      <c r="D13" s="48">
        <v>12</v>
      </c>
      <c r="E13" s="48">
        <v>10</v>
      </c>
      <c r="F13" s="48">
        <v>15</v>
      </c>
      <c r="G13" s="48">
        <v>12</v>
      </c>
      <c r="H13" s="48">
        <v>5</v>
      </c>
      <c r="I13" s="48">
        <f t="shared" si="0"/>
        <v>69</v>
      </c>
      <c r="J13" s="218"/>
    </row>
    <row r="14" spans="2:10" x14ac:dyDescent="0.15">
      <c r="B14" s="216"/>
      <c r="C14" s="48">
        <v>22</v>
      </c>
      <c r="D14" s="48">
        <v>13</v>
      </c>
      <c r="E14" s="48">
        <v>13</v>
      </c>
      <c r="F14" s="48">
        <v>15</v>
      </c>
      <c r="G14" s="48">
        <v>15</v>
      </c>
      <c r="H14" s="48">
        <v>5</v>
      </c>
      <c r="I14" s="48">
        <f t="shared" si="0"/>
        <v>83</v>
      </c>
      <c r="J14" s="218"/>
    </row>
    <row r="15" spans="2:10" x14ac:dyDescent="0.15">
      <c r="B15" s="216"/>
      <c r="C15" s="48">
        <v>22</v>
      </c>
      <c r="D15" s="48">
        <v>13</v>
      </c>
      <c r="E15" s="48">
        <v>13</v>
      </c>
      <c r="F15" s="48">
        <v>15</v>
      </c>
      <c r="G15" s="48">
        <v>15</v>
      </c>
      <c r="H15" s="48">
        <v>5</v>
      </c>
      <c r="I15" s="48">
        <f t="shared" si="0"/>
        <v>83</v>
      </c>
      <c r="J15" s="218"/>
    </row>
    <row r="16" spans="2:10" x14ac:dyDescent="0.15">
      <c r="B16" s="216"/>
      <c r="C16" s="48">
        <v>19</v>
      </c>
      <c r="D16" s="48">
        <v>11</v>
      </c>
      <c r="E16" s="48">
        <v>12</v>
      </c>
      <c r="F16" s="48">
        <v>18</v>
      </c>
      <c r="G16" s="48">
        <v>13</v>
      </c>
      <c r="H16" s="48">
        <v>8</v>
      </c>
      <c r="I16" s="48">
        <f t="shared" si="0"/>
        <v>81</v>
      </c>
      <c r="J16" s="218"/>
    </row>
    <row r="17" spans="2:10" x14ac:dyDescent="0.15">
      <c r="B17" s="216"/>
      <c r="C17" s="48">
        <v>20</v>
      </c>
      <c r="D17" s="48">
        <v>10</v>
      </c>
      <c r="E17" s="48">
        <v>7</v>
      </c>
      <c r="F17" s="48">
        <v>10</v>
      </c>
      <c r="G17" s="48">
        <v>15</v>
      </c>
      <c r="H17" s="48">
        <v>5</v>
      </c>
      <c r="I17" s="48">
        <f t="shared" si="0"/>
        <v>67</v>
      </c>
      <c r="J17" s="218"/>
    </row>
    <row r="18" spans="2:10" x14ac:dyDescent="0.15">
      <c r="B18" s="216"/>
      <c r="C18" s="48">
        <v>23</v>
      </c>
      <c r="D18" s="48">
        <v>15</v>
      </c>
      <c r="E18" s="48">
        <v>15</v>
      </c>
      <c r="F18" s="48">
        <v>18</v>
      </c>
      <c r="G18" s="48">
        <v>15</v>
      </c>
      <c r="H18" s="48">
        <v>0</v>
      </c>
      <c r="I18" s="48">
        <f t="shared" si="0"/>
        <v>86</v>
      </c>
      <c r="J18" s="218"/>
    </row>
    <row r="19" spans="2:10" x14ac:dyDescent="0.15">
      <c r="B19" s="47"/>
      <c r="C19" s="48">
        <v>20</v>
      </c>
      <c r="D19" s="48">
        <v>10</v>
      </c>
      <c r="E19" s="48">
        <v>15</v>
      </c>
      <c r="F19" s="48">
        <v>20</v>
      </c>
      <c r="G19" s="48">
        <v>15</v>
      </c>
      <c r="H19" s="48">
        <v>0</v>
      </c>
      <c r="I19" s="48">
        <f t="shared" si="0"/>
        <v>80</v>
      </c>
      <c r="J19" s="219"/>
    </row>
    <row r="20" spans="2:10" x14ac:dyDescent="0.15">
      <c r="B20" s="215" t="s">
        <v>50</v>
      </c>
      <c r="C20" s="48">
        <v>25</v>
      </c>
      <c r="D20" s="48">
        <v>12</v>
      </c>
      <c r="E20" s="48">
        <v>14</v>
      </c>
      <c r="F20" s="48">
        <v>17</v>
      </c>
      <c r="G20" s="48">
        <v>12</v>
      </c>
      <c r="H20" s="48">
        <v>10</v>
      </c>
      <c r="I20" s="48">
        <f t="shared" si="0"/>
        <v>90</v>
      </c>
      <c r="J20" s="217">
        <f t="shared" ref="J20" si="2">SUM(I20:I27)/8</f>
        <v>85.25</v>
      </c>
    </row>
    <row r="21" spans="2:10" x14ac:dyDescent="0.15">
      <c r="B21" s="216"/>
      <c r="C21" s="48">
        <v>20</v>
      </c>
      <c r="D21" s="48">
        <v>13</v>
      </c>
      <c r="E21" s="48">
        <v>12</v>
      </c>
      <c r="F21" s="48">
        <v>17</v>
      </c>
      <c r="G21" s="48">
        <v>14</v>
      </c>
      <c r="H21" s="48">
        <v>7</v>
      </c>
      <c r="I21" s="48">
        <f t="shared" si="0"/>
        <v>83</v>
      </c>
      <c r="J21" s="218"/>
    </row>
    <row r="22" spans="2:10" x14ac:dyDescent="0.15">
      <c r="B22" s="216"/>
      <c r="C22" s="48">
        <v>23</v>
      </c>
      <c r="D22" s="48">
        <v>14</v>
      </c>
      <c r="E22" s="48">
        <v>14</v>
      </c>
      <c r="F22" s="48">
        <v>18</v>
      </c>
      <c r="G22" s="48">
        <v>15</v>
      </c>
      <c r="H22" s="48">
        <v>8</v>
      </c>
      <c r="I22" s="48">
        <f t="shared" si="0"/>
        <v>92</v>
      </c>
      <c r="J22" s="218"/>
    </row>
    <row r="23" spans="2:10" x14ac:dyDescent="0.15">
      <c r="B23" s="216"/>
      <c r="C23" s="48">
        <v>23</v>
      </c>
      <c r="D23" s="48">
        <v>14</v>
      </c>
      <c r="E23" s="48">
        <v>14</v>
      </c>
      <c r="F23" s="48">
        <v>18</v>
      </c>
      <c r="G23" s="48">
        <v>15</v>
      </c>
      <c r="H23" s="48">
        <v>8</v>
      </c>
      <c r="I23" s="48">
        <f t="shared" si="0"/>
        <v>92</v>
      </c>
      <c r="J23" s="218"/>
    </row>
    <row r="24" spans="2:10" x14ac:dyDescent="0.15">
      <c r="B24" s="216"/>
      <c r="C24" s="48">
        <v>22</v>
      </c>
      <c r="D24" s="48">
        <v>12</v>
      </c>
      <c r="E24" s="48">
        <v>13</v>
      </c>
      <c r="F24" s="48">
        <v>18</v>
      </c>
      <c r="G24" s="48">
        <v>13</v>
      </c>
      <c r="H24" s="48">
        <v>8</v>
      </c>
      <c r="I24" s="48">
        <f t="shared" si="0"/>
        <v>86</v>
      </c>
      <c r="J24" s="218"/>
    </row>
    <row r="25" spans="2:10" x14ac:dyDescent="0.15">
      <c r="B25" s="216"/>
      <c r="C25" s="48">
        <v>20</v>
      </c>
      <c r="D25" s="48">
        <v>10</v>
      </c>
      <c r="E25" s="48">
        <v>10</v>
      </c>
      <c r="F25" s="48">
        <v>10</v>
      </c>
      <c r="G25" s="48">
        <v>10</v>
      </c>
      <c r="H25" s="48">
        <v>8</v>
      </c>
      <c r="I25" s="48">
        <f t="shared" si="0"/>
        <v>68</v>
      </c>
      <c r="J25" s="218"/>
    </row>
    <row r="26" spans="2:10" x14ac:dyDescent="0.15">
      <c r="B26" s="216"/>
      <c r="C26" s="48">
        <v>23</v>
      </c>
      <c r="D26" s="48">
        <v>15</v>
      </c>
      <c r="E26" s="48">
        <v>15</v>
      </c>
      <c r="F26" s="48">
        <v>18</v>
      </c>
      <c r="G26" s="48">
        <v>15</v>
      </c>
      <c r="H26" s="48">
        <v>0</v>
      </c>
      <c r="I26" s="48">
        <f t="shared" si="0"/>
        <v>86</v>
      </c>
      <c r="J26" s="218"/>
    </row>
    <row r="27" spans="2:10" x14ac:dyDescent="0.15">
      <c r="B27" s="47"/>
      <c r="C27" s="48">
        <v>20</v>
      </c>
      <c r="D27" s="48">
        <v>15</v>
      </c>
      <c r="E27" s="48">
        <v>15</v>
      </c>
      <c r="F27" s="48">
        <v>20</v>
      </c>
      <c r="G27" s="48">
        <v>15</v>
      </c>
      <c r="H27" s="48">
        <v>0</v>
      </c>
      <c r="I27" s="48">
        <f t="shared" si="0"/>
        <v>85</v>
      </c>
      <c r="J27" s="219"/>
    </row>
    <row r="28" spans="2:10" x14ac:dyDescent="0.15">
      <c r="B28" s="215" t="s">
        <v>51</v>
      </c>
      <c r="C28" s="48">
        <v>25</v>
      </c>
      <c r="D28" s="48">
        <v>15</v>
      </c>
      <c r="E28" s="48">
        <v>14</v>
      </c>
      <c r="F28" s="48">
        <v>20</v>
      </c>
      <c r="G28" s="48">
        <v>13</v>
      </c>
      <c r="H28" s="48">
        <v>10</v>
      </c>
      <c r="I28" s="48">
        <f t="shared" si="0"/>
        <v>97</v>
      </c>
      <c r="J28" s="217">
        <f t="shared" ref="J28" si="3">SUM(I28:I35)/8</f>
        <v>82.75</v>
      </c>
    </row>
    <row r="29" spans="2:10" x14ac:dyDescent="0.15">
      <c r="B29" s="216"/>
      <c r="C29" s="48">
        <v>13</v>
      </c>
      <c r="D29" s="48">
        <v>12</v>
      </c>
      <c r="E29" s="48">
        <v>12</v>
      </c>
      <c r="F29" s="48">
        <v>16</v>
      </c>
      <c r="G29" s="48">
        <v>10</v>
      </c>
      <c r="H29" s="48">
        <v>10</v>
      </c>
      <c r="I29" s="48">
        <f t="shared" si="0"/>
        <v>73</v>
      </c>
      <c r="J29" s="218"/>
    </row>
    <row r="30" spans="2:10" x14ac:dyDescent="0.15">
      <c r="B30" s="216"/>
      <c r="C30" s="48">
        <v>25</v>
      </c>
      <c r="D30" s="48">
        <v>15</v>
      </c>
      <c r="E30" s="48">
        <v>15</v>
      </c>
      <c r="F30" s="48">
        <v>20</v>
      </c>
      <c r="G30" s="48">
        <v>15</v>
      </c>
      <c r="H30" s="48">
        <v>8</v>
      </c>
      <c r="I30" s="48">
        <f t="shared" si="0"/>
        <v>98</v>
      </c>
      <c r="J30" s="218"/>
    </row>
    <row r="31" spans="2:10" x14ac:dyDescent="0.15">
      <c r="B31" s="216"/>
      <c r="C31" s="48">
        <v>25</v>
      </c>
      <c r="D31" s="48">
        <v>15</v>
      </c>
      <c r="E31" s="48">
        <v>15</v>
      </c>
      <c r="F31" s="48">
        <v>20</v>
      </c>
      <c r="G31" s="48">
        <v>15</v>
      </c>
      <c r="H31" s="48">
        <v>8</v>
      </c>
      <c r="I31" s="48">
        <f t="shared" si="0"/>
        <v>98</v>
      </c>
      <c r="J31" s="218"/>
    </row>
    <row r="32" spans="2:10" x14ac:dyDescent="0.15">
      <c r="B32" s="216"/>
      <c r="C32" s="48">
        <v>17</v>
      </c>
      <c r="D32" s="48">
        <v>10</v>
      </c>
      <c r="E32" s="48">
        <v>10</v>
      </c>
      <c r="F32" s="48">
        <v>17</v>
      </c>
      <c r="G32" s="48">
        <v>12</v>
      </c>
      <c r="H32" s="48">
        <v>7</v>
      </c>
      <c r="I32" s="48">
        <f t="shared" si="0"/>
        <v>73</v>
      </c>
      <c r="J32" s="218"/>
    </row>
    <row r="33" spans="2:10" x14ac:dyDescent="0.15">
      <c r="B33" s="216"/>
      <c r="C33" s="48">
        <v>10</v>
      </c>
      <c r="D33" s="48">
        <v>10</v>
      </c>
      <c r="E33" s="48">
        <v>10</v>
      </c>
      <c r="F33" s="48">
        <v>10</v>
      </c>
      <c r="G33" s="48">
        <v>8</v>
      </c>
      <c r="H33" s="48">
        <v>5</v>
      </c>
      <c r="I33" s="48">
        <f t="shared" si="0"/>
        <v>53</v>
      </c>
      <c r="J33" s="218"/>
    </row>
    <row r="34" spans="2:10" x14ac:dyDescent="0.15">
      <c r="B34" s="216"/>
      <c r="C34" s="48">
        <v>22</v>
      </c>
      <c r="D34" s="48">
        <v>15</v>
      </c>
      <c r="E34" s="48">
        <v>15</v>
      </c>
      <c r="F34" s="48">
        <v>18</v>
      </c>
      <c r="G34" s="48">
        <v>15</v>
      </c>
      <c r="H34" s="48">
        <v>0</v>
      </c>
      <c r="I34" s="48">
        <f t="shared" si="0"/>
        <v>85</v>
      </c>
      <c r="J34" s="218"/>
    </row>
    <row r="35" spans="2:10" x14ac:dyDescent="0.15">
      <c r="B35" s="47"/>
      <c r="C35" s="48">
        <v>20</v>
      </c>
      <c r="D35" s="48">
        <v>15</v>
      </c>
      <c r="E35" s="48">
        <v>15</v>
      </c>
      <c r="F35" s="48">
        <v>20</v>
      </c>
      <c r="G35" s="48">
        <v>15</v>
      </c>
      <c r="H35" s="48">
        <v>0</v>
      </c>
      <c r="I35" s="48">
        <f t="shared" si="0"/>
        <v>85</v>
      </c>
      <c r="J35" s="219"/>
    </row>
    <row r="36" spans="2:10" x14ac:dyDescent="0.15">
      <c r="B36" s="213" t="s">
        <v>52</v>
      </c>
      <c r="C36" s="48"/>
      <c r="D36" s="48"/>
      <c r="E36" s="48"/>
      <c r="F36" s="48"/>
      <c r="G36" s="48"/>
      <c r="H36" s="48"/>
      <c r="I36" s="48"/>
      <c r="J36" s="214">
        <f>SUM(I36:I41)/5</f>
        <v>0</v>
      </c>
    </row>
    <row r="37" spans="2:10" x14ac:dyDescent="0.15">
      <c r="B37" s="213"/>
      <c r="C37" s="48"/>
      <c r="D37" s="48"/>
      <c r="E37" s="48"/>
      <c r="F37" s="48"/>
      <c r="G37" s="48"/>
      <c r="H37" s="48"/>
      <c r="I37" s="48"/>
      <c r="J37" s="214"/>
    </row>
    <row r="38" spans="2:10" x14ac:dyDescent="0.15">
      <c r="B38" s="213"/>
      <c r="C38" s="48"/>
      <c r="D38" s="48"/>
      <c r="E38" s="48"/>
      <c r="F38" s="48"/>
      <c r="G38" s="48"/>
      <c r="H38" s="48"/>
      <c r="I38" s="48"/>
      <c r="J38" s="214"/>
    </row>
    <row r="39" spans="2:10" x14ac:dyDescent="0.15">
      <c r="B39" s="213"/>
      <c r="C39" s="48"/>
      <c r="D39" s="48"/>
      <c r="E39" s="48"/>
      <c r="F39" s="48"/>
      <c r="G39" s="48"/>
      <c r="H39" s="48"/>
      <c r="I39" s="48"/>
      <c r="J39" s="214"/>
    </row>
    <row r="40" spans="2:10" x14ac:dyDescent="0.15">
      <c r="B40" s="213"/>
      <c r="C40" s="48"/>
      <c r="D40" s="48"/>
      <c r="E40" s="48"/>
      <c r="F40" s="48"/>
      <c r="G40" s="48"/>
      <c r="H40" s="48"/>
      <c r="I40" s="48"/>
      <c r="J40" s="214"/>
    </row>
    <row r="41" spans="2:10" x14ac:dyDescent="0.15">
      <c r="B41" s="213"/>
      <c r="C41" s="48"/>
      <c r="D41" s="48"/>
      <c r="E41" s="48"/>
      <c r="F41" s="48"/>
      <c r="G41" s="48"/>
      <c r="H41" s="48"/>
      <c r="I41" s="48"/>
      <c r="J41" s="214"/>
    </row>
    <row r="42" spans="2:10" x14ac:dyDescent="0.15">
      <c r="B42" s="213" t="s">
        <v>53</v>
      </c>
      <c r="C42" s="48"/>
      <c r="D42" s="48"/>
      <c r="E42" s="48"/>
      <c r="F42" s="48"/>
      <c r="G42" s="48"/>
      <c r="H42" s="48"/>
      <c r="I42" s="48"/>
      <c r="J42" s="214">
        <f t="shared" ref="J42" si="4">SUM(I42:I47)/5</f>
        <v>0</v>
      </c>
    </row>
    <row r="43" spans="2:10" x14ac:dyDescent="0.15">
      <c r="B43" s="213"/>
      <c r="C43" s="48"/>
      <c r="D43" s="48"/>
      <c r="E43" s="48"/>
      <c r="F43" s="48"/>
      <c r="G43" s="48"/>
      <c r="H43" s="48"/>
      <c r="I43" s="48"/>
      <c r="J43" s="214"/>
    </row>
    <row r="44" spans="2:10" x14ac:dyDescent="0.15">
      <c r="B44" s="213"/>
      <c r="C44" s="48"/>
      <c r="D44" s="48"/>
      <c r="E44" s="48"/>
      <c r="F44" s="48"/>
      <c r="G44" s="48"/>
      <c r="H44" s="48"/>
      <c r="I44" s="48"/>
      <c r="J44" s="214"/>
    </row>
    <row r="45" spans="2:10" x14ac:dyDescent="0.15">
      <c r="B45" s="213"/>
      <c r="C45" s="48"/>
      <c r="D45" s="48"/>
      <c r="E45" s="48"/>
      <c r="F45" s="48"/>
      <c r="G45" s="48"/>
      <c r="H45" s="48"/>
      <c r="I45" s="48"/>
      <c r="J45" s="214"/>
    </row>
    <row r="46" spans="2:10" x14ac:dyDescent="0.15">
      <c r="B46" s="213"/>
      <c r="C46" s="48"/>
      <c r="D46" s="48"/>
      <c r="E46" s="48"/>
      <c r="F46" s="48"/>
      <c r="G46" s="48"/>
      <c r="H46" s="48"/>
      <c r="I46" s="48"/>
      <c r="J46" s="214"/>
    </row>
    <row r="47" spans="2:10" x14ac:dyDescent="0.15">
      <c r="B47" s="213"/>
      <c r="C47" s="48"/>
      <c r="D47" s="48"/>
      <c r="E47" s="48"/>
      <c r="F47" s="48"/>
      <c r="G47" s="48"/>
      <c r="H47" s="48"/>
      <c r="I47" s="48"/>
      <c r="J47" s="214"/>
    </row>
    <row r="48" spans="2:10" x14ac:dyDescent="0.15">
      <c r="B48" s="213" t="s">
        <v>54</v>
      </c>
      <c r="C48" s="48"/>
      <c r="D48" s="48"/>
      <c r="E48" s="48"/>
      <c r="F48" s="48"/>
      <c r="G48" s="48"/>
      <c r="H48" s="48"/>
      <c r="I48" s="48"/>
      <c r="J48" s="214">
        <f t="shared" ref="J48" si="5">SUM(I48:I53)/5</f>
        <v>0</v>
      </c>
    </row>
    <row r="49" spans="2:10" x14ac:dyDescent="0.15">
      <c r="B49" s="213"/>
      <c r="C49" s="48"/>
      <c r="D49" s="48"/>
      <c r="E49" s="48"/>
      <c r="F49" s="48"/>
      <c r="G49" s="48"/>
      <c r="H49" s="48"/>
      <c r="I49" s="48"/>
      <c r="J49" s="214"/>
    </row>
    <row r="50" spans="2:10" x14ac:dyDescent="0.15">
      <c r="B50" s="213"/>
      <c r="C50" s="48"/>
      <c r="D50" s="48"/>
      <c r="E50" s="48"/>
      <c r="F50" s="48"/>
      <c r="G50" s="48"/>
      <c r="H50" s="48"/>
      <c r="I50" s="48"/>
      <c r="J50" s="214"/>
    </row>
    <row r="51" spans="2:10" x14ac:dyDescent="0.15">
      <c r="B51" s="213"/>
      <c r="C51" s="48"/>
      <c r="D51" s="48"/>
      <c r="E51" s="48"/>
      <c r="F51" s="48"/>
      <c r="G51" s="48"/>
      <c r="H51" s="48"/>
      <c r="I51" s="48"/>
      <c r="J51" s="214"/>
    </row>
    <row r="52" spans="2:10" x14ac:dyDescent="0.15">
      <c r="B52" s="213"/>
      <c r="C52" s="48"/>
      <c r="D52" s="48"/>
      <c r="E52" s="48"/>
      <c r="F52" s="48"/>
      <c r="G52" s="48"/>
      <c r="H52" s="48"/>
      <c r="I52" s="48"/>
      <c r="J52" s="214"/>
    </row>
    <row r="53" spans="2:10" x14ac:dyDescent="0.15">
      <c r="B53" s="213"/>
      <c r="C53" s="48"/>
      <c r="D53" s="48"/>
      <c r="E53" s="48"/>
      <c r="F53" s="48"/>
      <c r="G53" s="48"/>
      <c r="H53" s="48"/>
      <c r="I53" s="48"/>
      <c r="J53" s="214"/>
    </row>
  </sheetData>
  <mergeCells count="14">
    <mergeCell ref="B48:B53"/>
    <mergeCell ref="J48:J53"/>
    <mergeCell ref="J4:J11"/>
    <mergeCell ref="J12:J19"/>
    <mergeCell ref="J20:J27"/>
    <mergeCell ref="J28:J35"/>
    <mergeCell ref="B28:B34"/>
    <mergeCell ref="B36:B41"/>
    <mergeCell ref="J36:J41"/>
    <mergeCell ref="B42:B47"/>
    <mergeCell ref="J42:J47"/>
    <mergeCell ref="B4:B10"/>
    <mergeCell ref="B12:B18"/>
    <mergeCell ref="B20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C22" sqref="C22"/>
    </sheetView>
  </sheetViews>
  <sheetFormatPr baseColWidth="10" defaultColWidth="8.83203125" defaultRowHeight="14" x14ac:dyDescent="0.15"/>
  <sheetData>
    <row r="1" spans="1:13" ht="20" x14ac:dyDescent="0.2">
      <c r="A1" s="128" t="s">
        <v>25</v>
      </c>
      <c r="B1" s="128"/>
      <c r="C1" s="128"/>
      <c r="D1" s="128"/>
    </row>
    <row r="3" spans="1:13" ht="38" customHeight="1" x14ac:dyDescent="0.15">
      <c r="A3" s="129" t="s">
        <v>26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41" customHeight="1" x14ac:dyDescent="0.15">
      <c r="A4" s="129" t="s">
        <v>27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21.5" customHeight="1" x14ac:dyDescent="0.15">
      <c r="A5" s="130" t="s">
        <v>28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3.5" customHeight="1" x14ac:dyDescent="0.15">
      <c r="A6" s="127" t="s">
        <v>29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15">
      <c r="A7" s="127" t="s">
        <v>30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15">
      <c r="A8" s="127" t="s">
        <v>31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15">
      <c r="A9" s="127" t="s">
        <v>32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1" spans="1:13" x14ac:dyDescent="0.15">
      <c r="A11" s="127" t="s">
        <v>33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J77"/>
  <sheetViews>
    <sheetView zoomScale="150" zoomScaleNormal="60" workbookViewId="0">
      <pane xSplit="2" topLeftCell="C1" activePane="topRight" state="frozen"/>
      <selection pane="topRight" activeCell="B7" sqref="B7:B12"/>
    </sheetView>
  </sheetViews>
  <sheetFormatPr baseColWidth="10" defaultColWidth="8.6640625" defaultRowHeight="15" x14ac:dyDescent="0.15"/>
  <cols>
    <col min="1" max="1" width="15.1640625" style="11" customWidth="1"/>
    <col min="2" max="2" width="71.1640625" style="11" customWidth="1"/>
    <col min="3" max="3" width="6.83203125" style="11" customWidth="1"/>
    <col min="4" max="4" width="6.33203125" style="11" customWidth="1"/>
    <col min="5" max="5" width="5.5" style="11" customWidth="1"/>
    <col min="6" max="6" width="5.33203125" style="11" customWidth="1"/>
    <col min="7" max="7" width="6.6640625" style="11" customWidth="1"/>
    <col min="8" max="8" width="6.83203125" style="11" customWidth="1"/>
    <col min="9" max="9" width="6" style="11" customWidth="1"/>
    <col min="10" max="10" width="5.6640625" style="11" customWidth="1"/>
    <col min="11" max="16384" width="8.6640625" style="11"/>
  </cols>
  <sheetData>
    <row r="1" spans="1:10" s="98" customFormat="1" ht="16" x14ac:dyDescent="0.15">
      <c r="A1" s="98" t="s">
        <v>9</v>
      </c>
      <c r="B1" s="98" t="s">
        <v>111</v>
      </c>
    </row>
    <row r="2" spans="1:10" s="98" customFormat="1" ht="16" x14ac:dyDescent="0.15">
      <c r="A2" s="98" t="s">
        <v>10</v>
      </c>
      <c r="B2" s="99">
        <v>2566</v>
      </c>
    </row>
    <row r="3" spans="1:10" s="98" customFormat="1" x14ac:dyDescent="0.15">
      <c r="A3" s="131"/>
      <c r="B3" s="131"/>
    </row>
    <row r="4" spans="1:10" s="98" customFormat="1" ht="29" customHeight="1" x14ac:dyDescent="0.15">
      <c r="A4" s="220" t="s">
        <v>11</v>
      </c>
      <c r="B4" s="221" t="s">
        <v>12</v>
      </c>
      <c r="C4" s="133" t="s">
        <v>13</v>
      </c>
      <c r="D4" s="134"/>
      <c r="E4" s="135" t="s">
        <v>14</v>
      </c>
      <c r="F4" s="136"/>
      <c r="G4" s="137" t="s">
        <v>15</v>
      </c>
      <c r="H4" s="138"/>
      <c r="I4" s="141" t="s">
        <v>18</v>
      </c>
      <c r="J4" s="142"/>
    </row>
    <row r="5" spans="1:10" s="98" customFormat="1" ht="16" x14ac:dyDescent="0.15">
      <c r="A5" s="222"/>
      <c r="B5" s="223"/>
      <c r="C5" s="100" t="s">
        <v>16</v>
      </c>
      <c r="D5" s="101" t="s">
        <v>17</v>
      </c>
      <c r="E5" s="100" t="s">
        <v>16</v>
      </c>
      <c r="F5" s="101" t="s">
        <v>17</v>
      </c>
      <c r="G5" s="100" t="s">
        <v>16</v>
      </c>
      <c r="H5" s="101" t="s">
        <v>17</v>
      </c>
      <c r="I5" s="100" t="s">
        <v>16</v>
      </c>
      <c r="J5" s="101" t="s">
        <v>17</v>
      </c>
    </row>
    <row r="6" spans="1:10" s="98" customFormat="1" ht="16" x14ac:dyDescent="0.15">
      <c r="A6" s="143" t="s">
        <v>19</v>
      </c>
      <c r="B6" s="86" t="s">
        <v>92</v>
      </c>
      <c r="C6" s="89"/>
      <c r="D6" s="102" t="s">
        <v>112</v>
      </c>
      <c r="F6" s="102" t="s">
        <v>112</v>
      </c>
      <c r="G6" s="102" t="s">
        <v>112</v>
      </c>
      <c r="H6" s="89"/>
      <c r="I6" s="102" t="s">
        <v>112</v>
      </c>
      <c r="J6" s="89"/>
    </row>
    <row r="7" spans="1:10" s="98" customFormat="1" ht="16" x14ac:dyDescent="0.15">
      <c r="A7" s="144"/>
      <c r="B7" s="92" t="s">
        <v>87</v>
      </c>
      <c r="C7" s="102" t="s">
        <v>112</v>
      </c>
      <c r="D7" s="89"/>
      <c r="E7" s="102" t="s">
        <v>112</v>
      </c>
      <c r="F7" s="89"/>
      <c r="G7" s="102" t="s">
        <v>112</v>
      </c>
      <c r="H7" s="89"/>
      <c r="I7" s="102" t="s">
        <v>112</v>
      </c>
      <c r="J7" s="89"/>
    </row>
    <row r="8" spans="1:10" s="98" customFormat="1" ht="16" x14ac:dyDescent="0.15">
      <c r="A8" s="144"/>
      <c r="B8" s="86" t="s">
        <v>95</v>
      </c>
      <c r="C8" s="89"/>
      <c r="D8" s="102" t="s">
        <v>112</v>
      </c>
      <c r="E8" s="102" t="s">
        <v>112</v>
      </c>
      <c r="F8" s="89"/>
      <c r="G8" s="102" t="s">
        <v>112</v>
      </c>
      <c r="H8" s="89"/>
      <c r="I8" s="102" t="s">
        <v>112</v>
      </c>
      <c r="J8" s="89"/>
    </row>
    <row r="9" spans="1:10" s="98" customFormat="1" ht="16" x14ac:dyDescent="0.15">
      <c r="A9" s="144"/>
      <c r="B9" s="86" t="s">
        <v>93</v>
      </c>
      <c r="C9" s="89"/>
      <c r="D9" s="102" t="s">
        <v>112</v>
      </c>
      <c r="E9" s="102" t="s">
        <v>112</v>
      </c>
      <c r="F9" s="89"/>
      <c r="G9" s="102" t="s">
        <v>112</v>
      </c>
      <c r="H9" s="89"/>
      <c r="I9" s="102" t="s">
        <v>112</v>
      </c>
      <c r="J9" s="89"/>
    </row>
    <row r="10" spans="1:10" s="98" customFormat="1" ht="16" x14ac:dyDescent="0.15">
      <c r="A10" s="144"/>
      <c r="B10" s="86" t="s">
        <v>94</v>
      </c>
      <c r="C10" s="102" t="s">
        <v>112</v>
      </c>
      <c r="D10" s="89"/>
      <c r="E10" s="102" t="s">
        <v>112</v>
      </c>
      <c r="F10" s="89"/>
      <c r="G10" s="102" t="s">
        <v>112</v>
      </c>
      <c r="H10" s="89"/>
      <c r="I10" s="102" t="s">
        <v>112</v>
      </c>
      <c r="J10" s="89"/>
    </row>
    <row r="11" spans="1:10" s="98" customFormat="1" ht="16" x14ac:dyDescent="0.15">
      <c r="A11" s="144"/>
      <c r="B11" s="89" t="s">
        <v>96</v>
      </c>
      <c r="C11" s="102" t="s">
        <v>112</v>
      </c>
      <c r="D11" s="89"/>
      <c r="E11" s="89"/>
      <c r="F11" s="102" t="s">
        <v>112</v>
      </c>
      <c r="G11" s="102" t="s">
        <v>112</v>
      </c>
      <c r="H11" s="89"/>
      <c r="I11" s="102" t="s">
        <v>112</v>
      </c>
      <c r="J11" s="89"/>
    </row>
    <row r="12" spans="1:10" s="98" customFormat="1" ht="16" x14ac:dyDescent="0.15">
      <c r="A12" s="144"/>
      <c r="B12" s="86" t="s">
        <v>74</v>
      </c>
      <c r="C12" s="102" t="s">
        <v>112</v>
      </c>
      <c r="D12" s="89"/>
      <c r="E12" s="102" t="s">
        <v>112</v>
      </c>
      <c r="F12" s="89"/>
      <c r="G12" s="89"/>
      <c r="H12" s="102" t="s">
        <v>112</v>
      </c>
      <c r="I12" s="102" t="s">
        <v>112</v>
      </c>
      <c r="J12" s="89"/>
    </row>
    <row r="13" spans="1:10" s="98" customFormat="1" x14ac:dyDescent="0.15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s="98" customFormat="1" ht="16" x14ac:dyDescent="0.15">
      <c r="A14" s="143" t="s">
        <v>20</v>
      </c>
      <c r="B14" s="85" t="s">
        <v>88</v>
      </c>
      <c r="C14" s="102" t="s">
        <v>112</v>
      </c>
      <c r="D14" s="89"/>
      <c r="E14" s="102" t="s">
        <v>112</v>
      </c>
      <c r="F14" s="89"/>
      <c r="G14" s="102" t="s">
        <v>112</v>
      </c>
      <c r="H14" s="89"/>
      <c r="I14" s="102" t="s">
        <v>112</v>
      </c>
      <c r="J14" s="89"/>
    </row>
    <row r="15" spans="1:10" s="98" customFormat="1" ht="16" x14ac:dyDescent="0.15">
      <c r="A15" s="144"/>
      <c r="B15" s="85" t="s">
        <v>75</v>
      </c>
      <c r="C15" s="102" t="s">
        <v>112</v>
      </c>
      <c r="D15" s="89"/>
      <c r="E15" s="102" t="s">
        <v>112</v>
      </c>
      <c r="F15" s="89"/>
      <c r="G15" s="102" t="s">
        <v>112</v>
      </c>
      <c r="H15" s="89"/>
      <c r="I15" s="102" t="s">
        <v>112</v>
      </c>
      <c r="J15" s="89"/>
    </row>
    <row r="16" spans="1:10" s="98" customFormat="1" ht="16" x14ac:dyDescent="0.15">
      <c r="A16" s="144"/>
      <c r="B16" s="85" t="s">
        <v>76</v>
      </c>
      <c r="C16" s="102" t="s">
        <v>112</v>
      </c>
      <c r="D16" s="89"/>
      <c r="E16" s="102" t="s">
        <v>112</v>
      </c>
      <c r="F16" s="89"/>
      <c r="G16" s="102" t="s">
        <v>112</v>
      </c>
      <c r="H16" s="89"/>
      <c r="I16" s="102" t="s">
        <v>112</v>
      </c>
      <c r="J16" s="89"/>
    </row>
    <row r="17" spans="1:10" s="98" customFormat="1" ht="16" x14ac:dyDescent="0.15">
      <c r="A17" s="144"/>
      <c r="B17" s="89" t="s">
        <v>89</v>
      </c>
      <c r="C17" s="102" t="s">
        <v>112</v>
      </c>
      <c r="D17" s="89"/>
      <c r="E17" s="102" t="s">
        <v>112</v>
      </c>
      <c r="F17" s="89"/>
      <c r="G17" s="102" t="s">
        <v>112</v>
      </c>
      <c r="H17" s="89"/>
      <c r="I17" s="102" t="s">
        <v>112</v>
      </c>
      <c r="J17" s="89"/>
    </row>
    <row r="18" spans="1:10" s="98" customFormat="1" ht="16" x14ac:dyDescent="0.15">
      <c r="A18" s="144"/>
      <c r="B18" s="87" t="s">
        <v>97</v>
      </c>
      <c r="C18" s="104" t="s">
        <v>112</v>
      </c>
      <c r="D18" s="89"/>
      <c r="E18" s="104" t="s">
        <v>112</v>
      </c>
      <c r="F18" s="89"/>
      <c r="G18" s="104" t="s">
        <v>112</v>
      </c>
      <c r="H18" s="89"/>
      <c r="I18" s="104" t="s">
        <v>112</v>
      </c>
      <c r="J18" s="89"/>
    </row>
    <row r="19" spans="1:10" s="98" customFormat="1" ht="16" x14ac:dyDescent="0.15">
      <c r="A19" s="144"/>
      <c r="B19" s="85" t="s">
        <v>98</v>
      </c>
      <c r="C19" s="89"/>
      <c r="D19" s="102" t="s">
        <v>112</v>
      </c>
      <c r="E19" s="89"/>
      <c r="F19" s="102" t="s">
        <v>112</v>
      </c>
      <c r="G19" s="89"/>
      <c r="H19" s="102" t="s">
        <v>112</v>
      </c>
      <c r="I19" s="102" t="s">
        <v>112</v>
      </c>
    </row>
    <row r="20" spans="1:10" s="98" customFormat="1" ht="16" x14ac:dyDescent="0.15">
      <c r="A20" s="144"/>
      <c r="B20" s="85" t="s">
        <v>77</v>
      </c>
      <c r="C20" s="102" t="s">
        <v>112</v>
      </c>
      <c r="D20" s="89"/>
      <c r="E20" s="102" t="s">
        <v>112</v>
      </c>
      <c r="F20" s="89"/>
      <c r="G20" s="102" t="s">
        <v>112</v>
      </c>
      <c r="H20" s="89"/>
      <c r="I20" s="102" t="s">
        <v>112</v>
      </c>
      <c r="J20" s="89"/>
    </row>
    <row r="21" spans="1:10" s="98" customFormat="1" ht="16" x14ac:dyDescent="0.15">
      <c r="A21" s="144"/>
      <c r="B21" s="85" t="s">
        <v>99</v>
      </c>
      <c r="C21" s="102" t="s">
        <v>112</v>
      </c>
      <c r="D21" s="89"/>
      <c r="E21" s="102" t="s">
        <v>112</v>
      </c>
      <c r="F21" s="89"/>
      <c r="G21" s="102" t="s">
        <v>112</v>
      </c>
      <c r="H21" s="89"/>
      <c r="I21" s="102" t="s">
        <v>112</v>
      </c>
      <c r="J21" s="89"/>
    </row>
    <row r="22" spans="1:10" s="98" customFormat="1" ht="16" x14ac:dyDescent="0.15">
      <c r="A22" s="144"/>
      <c r="B22" s="85" t="s">
        <v>100</v>
      </c>
      <c r="C22" s="102" t="s">
        <v>112</v>
      </c>
      <c r="D22" s="89"/>
      <c r="E22" s="102" t="s">
        <v>112</v>
      </c>
      <c r="F22" s="89"/>
      <c r="G22" s="102" t="s">
        <v>112</v>
      </c>
      <c r="H22" s="89"/>
      <c r="I22" s="102" t="s">
        <v>112</v>
      </c>
      <c r="J22" s="89"/>
    </row>
    <row r="23" spans="1:10" s="98" customFormat="1" ht="16" x14ac:dyDescent="0.15">
      <c r="A23" s="144"/>
      <c r="B23" s="89" t="s">
        <v>101</v>
      </c>
      <c r="C23" s="102" t="s">
        <v>112</v>
      </c>
      <c r="D23" s="89"/>
      <c r="E23" s="102" t="s">
        <v>112</v>
      </c>
      <c r="F23" s="89"/>
      <c r="G23" s="102" t="s">
        <v>112</v>
      </c>
      <c r="H23" s="89"/>
      <c r="I23" s="102" t="s">
        <v>112</v>
      </c>
      <c r="J23" s="89"/>
    </row>
    <row r="24" spans="1:10" s="98" customFormat="1" ht="16" x14ac:dyDescent="0.15">
      <c r="A24" s="144"/>
      <c r="B24" s="85" t="s">
        <v>102</v>
      </c>
      <c r="C24" s="102" t="s">
        <v>112</v>
      </c>
      <c r="D24" s="89"/>
      <c r="E24" s="102" t="s">
        <v>112</v>
      </c>
      <c r="F24" s="89"/>
      <c r="G24" s="102" t="s">
        <v>112</v>
      </c>
      <c r="H24" s="89"/>
      <c r="I24" s="102" t="s">
        <v>112</v>
      </c>
      <c r="J24" s="89"/>
    </row>
    <row r="25" spans="1:10" s="98" customFormat="1" x14ac:dyDescent="0.15">
      <c r="A25" s="105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s="98" customFormat="1" ht="16" x14ac:dyDescent="0.15">
      <c r="A26" s="143" t="s">
        <v>21</v>
      </c>
      <c r="B26" s="85" t="s">
        <v>103</v>
      </c>
      <c r="C26" s="102" t="s">
        <v>112</v>
      </c>
      <c r="D26" s="89"/>
      <c r="E26" s="102" t="s">
        <v>112</v>
      </c>
      <c r="F26" s="89"/>
      <c r="G26" s="102" t="s">
        <v>112</v>
      </c>
      <c r="H26" s="89"/>
      <c r="I26" s="102" t="s">
        <v>112</v>
      </c>
      <c r="J26" s="89"/>
    </row>
    <row r="27" spans="1:10" s="98" customFormat="1" ht="16" x14ac:dyDescent="0.15">
      <c r="A27" s="144"/>
      <c r="B27" s="85" t="s">
        <v>90</v>
      </c>
      <c r="C27" s="102" t="s">
        <v>112</v>
      </c>
      <c r="D27" s="89"/>
      <c r="E27" s="102" t="s">
        <v>112</v>
      </c>
      <c r="F27" s="89"/>
      <c r="G27" s="102" t="s">
        <v>112</v>
      </c>
      <c r="H27" s="89"/>
      <c r="I27" s="102" t="s">
        <v>112</v>
      </c>
      <c r="J27" s="89"/>
    </row>
    <row r="28" spans="1:10" s="98" customFormat="1" ht="16" x14ac:dyDescent="0.15">
      <c r="A28" s="144"/>
      <c r="B28" s="92" t="s">
        <v>78</v>
      </c>
      <c r="C28" s="102" t="s">
        <v>112</v>
      </c>
      <c r="D28" s="89"/>
      <c r="E28" s="89"/>
      <c r="F28" s="102" t="s">
        <v>112</v>
      </c>
      <c r="G28" s="102" t="s">
        <v>112</v>
      </c>
      <c r="H28" s="89"/>
      <c r="I28" s="102" t="s">
        <v>112</v>
      </c>
      <c r="J28" s="89"/>
    </row>
    <row r="29" spans="1:10" s="98" customFormat="1" ht="16" x14ac:dyDescent="0.15">
      <c r="A29" s="144"/>
      <c r="B29" s="85" t="s">
        <v>79</v>
      </c>
      <c r="C29" s="89"/>
      <c r="D29" s="102" t="s">
        <v>112</v>
      </c>
      <c r="E29" s="89"/>
      <c r="F29" s="102" t="s">
        <v>112</v>
      </c>
      <c r="G29" s="89"/>
      <c r="H29" s="102" t="s">
        <v>112</v>
      </c>
      <c r="I29" s="89"/>
      <c r="J29" s="102" t="s">
        <v>112</v>
      </c>
    </row>
    <row r="30" spans="1:10" s="98" customFormat="1" x14ac:dyDescent="0.15">
      <c r="A30" s="105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 s="98" customFormat="1" ht="16" x14ac:dyDescent="0.15">
      <c r="A31" s="143" t="s">
        <v>22</v>
      </c>
      <c r="B31" s="85" t="s">
        <v>81</v>
      </c>
      <c r="C31" s="102" t="s">
        <v>112</v>
      </c>
      <c r="D31" s="89"/>
      <c r="E31" s="102" t="s">
        <v>112</v>
      </c>
      <c r="F31" s="89"/>
      <c r="G31" s="102" t="s">
        <v>112</v>
      </c>
      <c r="H31" s="89"/>
      <c r="I31" s="102" t="s">
        <v>112</v>
      </c>
      <c r="J31" s="89"/>
    </row>
    <row r="32" spans="1:10" s="98" customFormat="1" ht="16" x14ac:dyDescent="0.15">
      <c r="A32" s="144"/>
      <c r="B32" s="85" t="s">
        <v>80</v>
      </c>
      <c r="C32" s="102" t="s">
        <v>112</v>
      </c>
      <c r="D32" s="89"/>
      <c r="E32" s="102" t="s">
        <v>112</v>
      </c>
      <c r="F32" s="89"/>
      <c r="G32" s="102" t="s">
        <v>112</v>
      </c>
      <c r="H32" s="89"/>
      <c r="I32" s="102" t="s">
        <v>112</v>
      </c>
      <c r="J32" s="89"/>
    </row>
    <row r="33" spans="1:10" s="98" customFormat="1" ht="37" customHeight="1" x14ac:dyDescent="0.15">
      <c r="A33" s="144"/>
      <c r="B33" s="85" t="s">
        <v>104</v>
      </c>
      <c r="C33" s="102" t="s">
        <v>112</v>
      </c>
      <c r="D33" s="89"/>
      <c r="E33" s="102" t="s">
        <v>112</v>
      </c>
      <c r="F33" s="89"/>
      <c r="G33" s="102" t="s">
        <v>112</v>
      </c>
      <c r="H33" s="89"/>
      <c r="I33" s="102" t="s">
        <v>112</v>
      </c>
      <c r="J33" s="89"/>
    </row>
    <row r="34" spans="1:10" s="98" customFormat="1" ht="16" x14ac:dyDescent="0.15">
      <c r="A34" s="144"/>
      <c r="B34" s="85" t="s">
        <v>105</v>
      </c>
      <c r="C34" s="102" t="s">
        <v>112</v>
      </c>
      <c r="D34" s="89"/>
      <c r="E34" s="102" t="s">
        <v>112</v>
      </c>
      <c r="F34" s="89"/>
      <c r="G34" s="102" t="s">
        <v>112</v>
      </c>
      <c r="H34" s="89"/>
      <c r="I34" s="102" t="s">
        <v>112</v>
      </c>
      <c r="J34" s="89"/>
    </row>
    <row r="35" spans="1:10" s="98" customFormat="1" x14ac:dyDescent="0.15">
      <c r="A35" s="105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 s="98" customFormat="1" ht="16" x14ac:dyDescent="0.15">
      <c r="A36" s="139" t="s">
        <v>23</v>
      </c>
      <c r="B36" s="85" t="s">
        <v>106</v>
      </c>
      <c r="C36" s="102" t="s">
        <v>112</v>
      </c>
      <c r="D36" s="89"/>
      <c r="E36" s="102" t="s">
        <v>112</v>
      </c>
      <c r="F36" s="89"/>
      <c r="G36" s="102" t="s">
        <v>112</v>
      </c>
      <c r="H36" s="89"/>
      <c r="I36" s="102" t="s">
        <v>112</v>
      </c>
    </row>
    <row r="37" spans="1:10" s="98" customFormat="1" ht="16" x14ac:dyDescent="0.15">
      <c r="A37" s="140"/>
      <c r="B37" s="85" t="s">
        <v>107</v>
      </c>
      <c r="C37" s="102" t="s">
        <v>112</v>
      </c>
      <c r="D37" s="89"/>
      <c r="E37" s="102" t="s">
        <v>112</v>
      </c>
      <c r="F37" s="89"/>
      <c r="G37" s="102" t="s">
        <v>112</v>
      </c>
      <c r="H37" s="89"/>
      <c r="I37" s="102" t="s">
        <v>112</v>
      </c>
      <c r="J37" s="106"/>
    </row>
    <row r="38" spans="1:10" s="98" customFormat="1" ht="16" x14ac:dyDescent="0.15">
      <c r="A38" s="140"/>
      <c r="B38" s="85" t="s">
        <v>108</v>
      </c>
      <c r="C38" s="102" t="s">
        <v>112</v>
      </c>
      <c r="D38" s="89"/>
      <c r="E38" s="102" t="s">
        <v>112</v>
      </c>
      <c r="F38" s="89"/>
      <c r="G38" s="102" t="s">
        <v>112</v>
      </c>
      <c r="H38" s="89"/>
      <c r="I38" s="102" t="s">
        <v>112</v>
      </c>
      <c r="J38" s="106"/>
    </row>
    <row r="39" spans="1:10" s="98" customFormat="1" ht="16" x14ac:dyDescent="0.15">
      <c r="A39" s="140"/>
      <c r="B39" s="85" t="s">
        <v>91</v>
      </c>
      <c r="C39" s="102" t="s">
        <v>112</v>
      </c>
      <c r="D39" s="89"/>
      <c r="E39" s="102" t="s">
        <v>112</v>
      </c>
      <c r="F39" s="89"/>
      <c r="G39" s="102" t="s">
        <v>112</v>
      </c>
      <c r="H39" s="89"/>
      <c r="I39" s="102" t="s">
        <v>112</v>
      </c>
      <c r="J39" s="106"/>
    </row>
    <row r="40" spans="1:10" s="98" customFormat="1" ht="16" x14ac:dyDescent="0.15">
      <c r="A40" s="140"/>
      <c r="B40" s="85" t="s">
        <v>82</v>
      </c>
      <c r="C40" s="102" t="s">
        <v>112</v>
      </c>
      <c r="D40" s="89"/>
      <c r="E40" s="89"/>
      <c r="F40" s="102" t="s">
        <v>112</v>
      </c>
      <c r="G40" s="102" t="s">
        <v>112</v>
      </c>
      <c r="H40" s="89"/>
      <c r="I40" s="102" t="s">
        <v>112</v>
      </c>
      <c r="J40" s="106"/>
    </row>
    <row r="41" spans="1:10" s="98" customFormat="1" x14ac:dyDescent="0.15">
      <c r="A41" s="105"/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s="98" customFormat="1" ht="16" x14ac:dyDescent="0.15">
      <c r="A42" s="132" t="s">
        <v>24</v>
      </c>
      <c r="B42" s="85" t="s">
        <v>83</v>
      </c>
      <c r="C42" s="102" t="s">
        <v>112</v>
      </c>
      <c r="D42" s="89"/>
      <c r="E42" s="102" t="s">
        <v>112</v>
      </c>
      <c r="F42" s="89"/>
      <c r="G42" s="102" t="s">
        <v>112</v>
      </c>
      <c r="H42" s="89"/>
      <c r="I42" s="102" t="s">
        <v>112</v>
      </c>
      <c r="J42" s="89"/>
    </row>
    <row r="43" spans="1:10" s="98" customFormat="1" ht="16" x14ac:dyDescent="0.15">
      <c r="A43" s="132"/>
      <c r="B43" s="85" t="s">
        <v>109</v>
      </c>
      <c r="C43" s="102" t="s">
        <v>112</v>
      </c>
      <c r="D43" s="89"/>
      <c r="E43" s="102" t="s">
        <v>112</v>
      </c>
      <c r="F43" s="89"/>
      <c r="G43" s="102" t="s">
        <v>112</v>
      </c>
      <c r="H43" s="89"/>
      <c r="I43" s="102" t="s">
        <v>112</v>
      </c>
      <c r="J43" s="89"/>
    </row>
    <row r="44" spans="1:10" s="98" customFormat="1" ht="16" x14ac:dyDescent="0.15">
      <c r="A44" s="132"/>
      <c r="B44" s="85" t="s">
        <v>84</v>
      </c>
      <c r="C44" s="102" t="s">
        <v>112</v>
      </c>
      <c r="D44" s="89"/>
      <c r="E44" s="102" t="s">
        <v>112</v>
      </c>
      <c r="F44" s="89"/>
      <c r="G44" s="102" t="s">
        <v>112</v>
      </c>
      <c r="H44" s="89"/>
      <c r="I44" s="102" t="s">
        <v>112</v>
      </c>
      <c r="J44" s="89"/>
    </row>
    <row r="45" spans="1:10" s="98" customFormat="1" ht="16" x14ac:dyDescent="0.15">
      <c r="A45" s="132"/>
      <c r="B45" s="85" t="s">
        <v>110</v>
      </c>
      <c r="C45" s="102" t="s">
        <v>112</v>
      </c>
      <c r="D45" s="89"/>
      <c r="E45" s="102" t="s">
        <v>112</v>
      </c>
      <c r="F45" s="89"/>
      <c r="G45" s="102" t="s">
        <v>112</v>
      </c>
      <c r="H45" s="89"/>
      <c r="I45" s="102" t="s">
        <v>112</v>
      </c>
      <c r="J45" s="89"/>
    </row>
    <row r="46" spans="1:10" s="98" customFormat="1" ht="16" x14ac:dyDescent="0.15">
      <c r="A46" s="132"/>
      <c r="B46" s="92" t="s">
        <v>85</v>
      </c>
      <c r="C46" s="102" t="s">
        <v>112</v>
      </c>
      <c r="D46" s="89"/>
      <c r="E46" s="102" t="s">
        <v>112</v>
      </c>
      <c r="F46" s="89"/>
      <c r="G46" s="102" t="s">
        <v>112</v>
      </c>
      <c r="H46" s="89"/>
      <c r="I46" s="102" t="s">
        <v>112</v>
      </c>
      <c r="J46" s="89"/>
    </row>
    <row r="47" spans="1:10" s="98" customFormat="1" ht="16" x14ac:dyDescent="0.15">
      <c r="A47" s="132"/>
      <c r="B47" s="85" t="s">
        <v>86</v>
      </c>
      <c r="C47" s="104" t="s">
        <v>112</v>
      </c>
      <c r="D47" s="89"/>
      <c r="E47" s="89"/>
      <c r="F47" s="104" t="s">
        <v>112</v>
      </c>
      <c r="G47" s="104" t="s">
        <v>112</v>
      </c>
      <c r="H47" s="89"/>
      <c r="I47" s="104" t="s">
        <v>112</v>
      </c>
      <c r="J47" s="89"/>
    </row>
    <row r="48" spans="1:10" s="98" customFormat="1" x14ac:dyDescent="0.15"/>
    <row r="49" s="98" customFormat="1" x14ac:dyDescent="0.15"/>
    <row r="50" s="98" customFormat="1" x14ac:dyDescent="0.15"/>
    <row r="51" s="98" customFormat="1" x14ac:dyDescent="0.15"/>
    <row r="52" s="98" customFormat="1" x14ac:dyDescent="0.15"/>
    <row r="53" s="98" customFormat="1" x14ac:dyDescent="0.15"/>
    <row r="54" s="98" customFormat="1" x14ac:dyDescent="0.15"/>
    <row r="55" s="98" customFormat="1" x14ac:dyDescent="0.15"/>
    <row r="56" s="98" customFormat="1" x14ac:dyDescent="0.15"/>
    <row r="57" s="98" customFormat="1" x14ac:dyDescent="0.15"/>
    <row r="58" s="98" customFormat="1" x14ac:dyDescent="0.15"/>
    <row r="59" s="98" customFormat="1" x14ac:dyDescent="0.15"/>
    <row r="60" s="98" customFormat="1" x14ac:dyDescent="0.15"/>
    <row r="61" s="98" customFormat="1" x14ac:dyDescent="0.15"/>
    <row r="62" s="98" customFormat="1" x14ac:dyDescent="0.15"/>
    <row r="63" s="98" customFormat="1" x14ac:dyDescent="0.15"/>
    <row r="64" s="98" customFormat="1" x14ac:dyDescent="0.15"/>
    <row r="65" s="98" customFormat="1" x14ac:dyDescent="0.15"/>
    <row r="66" s="98" customFormat="1" x14ac:dyDescent="0.15"/>
    <row r="67" s="98" customFormat="1" x14ac:dyDescent="0.15"/>
    <row r="68" s="98" customFormat="1" x14ac:dyDescent="0.15"/>
    <row r="69" s="98" customFormat="1" x14ac:dyDescent="0.15"/>
    <row r="70" s="98" customFormat="1" x14ac:dyDescent="0.15"/>
    <row r="71" s="98" customFormat="1" x14ac:dyDescent="0.15"/>
    <row r="72" s="98" customFormat="1" x14ac:dyDescent="0.15"/>
    <row r="73" s="98" customFormat="1" x14ac:dyDescent="0.15"/>
    <row r="74" s="98" customFormat="1" x14ac:dyDescent="0.15"/>
    <row r="75" s="98" customFormat="1" x14ac:dyDescent="0.15"/>
    <row r="76" s="98" customFormat="1" x14ac:dyDescent="0.15"/>
    <row r="77" s="98" customFormat="1" x14ac:dyDescent="0.15"/>
  </sheetData>
  <mergeCells count="13">
    <mergeCell ref="I4:J4"/>
    <mergeCell ref="A6:A12"/>
    <mergeCell ref="A14:A24"/>
    <mergeCell ref="A26:A29"/>
    <mergeCell ref="A31:A34"/>
    <mergeCell ref="B4:B5"/>
    <mergeCell ref="A4:A5"/>
    <mergeCell ref="A3:B3"/>
    <mergeCell ref="A42:A47"/>
    <mergeCell ref="C4:D4"/>
    <mergeCell ref="E4:F4"/>
    <mergeCell ref="G4:H4"/>
    <mergeCell ref="A36:A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G63"/>
  <sheetViews>
    <sheetView topLeftCell="A32" zoomScaleNormal="122" workbookViewId="0">
      <selection activeCell="B57" sqref="B57:E61"/>
    </sheetView>
  </sheetViews>
  <sheetFormatPr baseColWidth="10" defaultColWidth="8.83203125" defaultRowHeight="14" x14ac:dyDescent="0.15"/>
  <cols>
    <col min="1" max="1" width="11.33203125" customWidth="1"/>
    <col min="2" max="2" width="43.6640625" bestFit="1" customWidth="1"/>
    <col min="3" max="3" width="39.83203125" bestFit="1" customWidth="1"/>
    <col min="4" max="4" width="33.33203125" customWidth="1"/>
    <col min="5" max="5" width="34.83203125" bestFit="1" customWidth="1"/>
    <col min="7" max="7" width="43" customWidth="1"/>
  </cols>
  <sheetData>
    <row r="1" spans="1:7" ht="16.5" customHeight="1" x14ac:dyDescent="0.15">
      <c r="A1" s="90" t="s">
        <v>9</v>
      </c>
      <c r="B1" s="90" t="s">
        <v>111</v>
      </c>
    </row>
    <row r="2" spans="1:7" ht="15" x14ac:dyDescent="0.15">
      <c r="A2" s="90" t="s">
        <v>10</v>
      </c>
      <c r="B2" s="91">
        <v>2566</v>
      </c>
    </row>
    <row r="3" spans="1:7" ht="28.5" customHeight="1" x14ac:dyDescent="0.15">
      <c r="A3" s="78"/>
      <c r="B3" s="5" t="s">
        <v>34</v>
      </c>
      <c r="C3" s="7" t="s">
        <v>37</v>
      </c>
      <c r="D3" s="8" t="s">
        <v>36</v>
      </c>
      <c r="E3" s="6" t="s">
        <v>35</v>
      </c>
    </row>
    <row r="4" spans="1:7" ht="31" customHeight="1" x14ac:dyDescent="0.15">
      <c r="A4" s="79" t="s">
        <v>38</v>
      </c>
      <c r="B4" s="80" t="s">
        <v>39</v>
      </c>
      <c r="C4" s="81" t="s">
        <v>40</v>
      </c>
      <c r="D4" s="82" t="s">
        <v>41</v>
      </c>
      <c r="E4" s="83" t="s">
        <v>42</v>
      </c>
    </row>
    <row r="5" spans="1:7" x14ac:dyDescent="0.15">
      <c r="A5" s="84">
        <v>1</v>
      </c>
      <c r="B5" s="88" t="s">
        <v>23</v>
      </c>
      <c r="C5" s="88" t="s">
        <v>20</v>
      </c>
      <c r="D5" s="88" t="s">
        <v>21</v>
      </c>
      <c r="E5" s="9"/>
    </row>
    <row r="6" spans="1:7" ht="15" x14ac:dyDescent="0.15">
      <c r="A6" s="84">
        <v>2</v>
      </c>
      <c r="B6" s="88" t="s">
        <v>19</v>
      </c>
      <c r="C6" s="24" t="s">
        <v>22</v>
      </c>
      <c r="D6" s="24"/>
      <c r="E6" s="88"/>
    </row>
    <row r="7" spans="1:7" x14ac:dyDescent="0.15">
      <c r="A7" s="84">
        <v>3</v>
      </c>
      <c r="B7" s="88" t="s">
        <v>24</v>
      </c>
      <c r="C7" s="88"/>
      <c r="D7" s="88"/>
      <c r="E7" s="88"/>
    </row>
    <row r="8" spans="1:7" x14ac:dyDescent="0.15">
      <c r="A8" s="84">
        <v>4</v>
      </c>
      <c r="B8" s="88"/>
      <c r="C8" s="88"/>
      <c r="D8" s="88"/>
      <c r="E8" s="24"/>
    </row>
    <row r="9" spans="1:7" x14ac:dyDescent="0.15">
      <c r="A9" s="84">
        <v>5</v>
      </c>
      <c r="B9" s="88"/>
      <c r="C9" s="88"/>
      <c r="D9" s="88"/>
      <c r="E9" s="88"/>
    </row>
    <row r="11" spans="1:7" x14ac:dyDescent="0.15">
      <c r="A11" s="26"/>
      <c r="B11" s="145" t="s">
        <v>113</v>
      </c>
      <c r="C11" s="146"/>
      <c r="D11" s="146"/>
      <c r="E11" s="146"/>
    </row>
    <row r="12" spans="1:7" s="26" customFormat="1" x14ac:dyDescent="0.15">
      <c r="A12" s="78"/>
      <c r="B12" s="5" t="s">
        <v>34</v>
      </c>
      <c r="C12" s="7" t="s">
        <v>37</v>
      </c>
      <c r="D12" s="8" t="s">
        <v>36</v>
      </c>
      <c r="E12" s="6" t="s">
        <v>35</v>
      </c>
      <c r="G12"/>
    </row>
    <row r="13" spans="1:7" ht="45" x14ac:dyDescent="0.15">
      <c r="A13" s="79" t="s">
        <v>38</v>
      </c>
      <c r="B13" s="80" t="s">
        <v>39</v>
      </c>
      <c r="C13" s="81" t="s">
        <v>40</v>
      </c>
      <c r="D13" s="82" t="s">
        <v>41</v>
      </c>
      <c r="E13" s="83" t="s">
        <v>42</v>
      </c>
    </row>
    <row r="14" spans="1:7" x14ac:dyDescent="0.15">
      <c r="A14" s="84">
        <v>1</v>
      </c>
      <c r="B14" s="21" t="s">
        <v>92</v>
      </c>
      <c r="C14" s="21" t="s">
        <v>95</v>
      </c>
      <c r="D14" s="21" t="s">
        <v>93</v>
      </c>
      <c r="E14" s="21"/>
    </row>
    <row r="15" spans="1:7" ht="14.5" customHeight="1" x14ac:dyDescent="0.15">
      <c r="A15" s="84">
        <v>2</v>
      </c>
      <c r="B15" s="93" t="s">
        <v>87</v>
      </c>
      <c r="C15" s="88"/>
      <c r="D15" s="94" t="s">
        <v>96</v>
      </c>
      <c r="E15" s="88"/>
    </row>
    <row r="16" spans="1:7" x14ac:dyDescent="0.15">
      <c r="A16" s="84">
        <v>3</v>
      </c>
      <c r="B16" s="21" t="s">
        <v>94</v>
      </c>
      <c r="C16" s="88"/>
      <c r="D16" s="88"/>
      <c r="E16" s="88"/>
    </row>
    <row r="17" spans="1:5" x14ac:dyDescent="0.15">
      <c r="A17" s="84">
        <v>4</v>
      </c>
      <c r="B17" s="88"/>
      <c r="C17" s="88"/>
      <c r="D17" s="88"/>
      <c r="E17" s="24"/>
    </row>
    <row r="18" spans="1:5" x14ac:dyDescent="0.15">
      <c r="A18" s="84">
        <v>5</v>
      </c>
      <c r="B18" s="88"/>
      <c r="C18" s="88"/>
      <c r="D18" s="88"/>
      <c r="E18" s="88"/>
    </row>
    <row r="20" spans="1:5" x14ac:dyDescent="0.15">
      <c r="A20" s="26"/>
      <c r="B20" s="145" t="s">
        <v>114</v>
      </c>
      <c r="C20" s="146"/>
      <c r="D20" s="146"/>
      <c r="E20" s="146"/>
    </row>
    <row r="21" spans="1:5" x14ac:dyDescent="0.15">
      <c r="A21" s="78"/>
      <c r="B21" s="5" t="s">
        <v>34</v>
      </c>
      <c r="C21" s="7" t="s">
        <v>37</v>
      </c>
      <c r="D21" s="8" t="s">
        <v>36</v>
      </c>
      <c r="E21" s="6" t="s">
        <v>35</v>
      </c>
    </row>
    <row r="22" spans="1:5" ht="45" x14ac:dyDescent="0.15">
      <c r="A22" s="79" t="s">
        <v>38</v>
      </c>
      <c r="B22" s="80" t="s">
        <v>39</v>
      </c>
      <c r="C22" s="81" t="s">
        <v>40</v>
      </c>
      <c r="D22" s="82" t="s">
        <v>41</v>
      </c>
      <c r="E22" s="83" t="s">
        <v>42</v>
      </c>
    </row>
    <row r="23" spans="1:5" ht="15" x14ac:dyDescent="0.15">
      <c r="A23" s="84">
        <v>1</v>
      </c>
      <c r="B23" s="9" t="s">
        <v>88</v>
      </c>
      <c r="C23" s="9" t="s">
        <v>102</v>
      </c>
      <c r="D23" s="21"/>
      <c r="E23" s="94" t="s">
        <v>89</v>
      </c>
    </row>
    <row r="24" spans="1:5" x14ac:dyDescent="0.15">
      <c r="A24" s="84">
        <v>2</v>
      </c>
      <c r="B24" s="9" t="s">
        <v>76</v>
      </c>
      <c r="C24" s="9" t="s">
        <v>75</v>
      </c>
      <c r="D24" s="24"/>
      <c r="E24" s="9" t="s">
        <v>99</v>
      </c>
    </row>
    <row r="25" spans="1:5" ht="15" x14ac:dyDescent="0.15">
      <c r="A25" s="84">
        <v>3</v>
      </c>
      <c r="B25" s="94" t="s">
        <v>101</v>
      </c>
      <c r="C25" s="88"/>
      <c r="D25" s="88"/>
      <c r="E25" s="9" t="s">
        <v>100</v>
      </c>
    </row>
    <row r="26" spans="1:5" x14ac:dyDescent="0.15">
      <c r="A26" s="84">
        <v>4</v>
      </c>
      <c r="B26" s="9" t="s">
        <v>77</v>
      </c>
      <c r="C26" s="88"/>
      <c r="D26" s="88"/>
      <c r="E26" s="24"/>
    </row>
    <row r="27" spans="1:5" x14ac:dyDescent="0.15">
      <c r="A27" s="84">
        <v>5</v>
      </c>
      <c r="B27" s="88"/>
      <c r="C27" s="88"/>
      <c r="D27" s="88"/>
      <c r="E27" s="88"/>
    </row>
    <row r="29" spans="1:5" x14ac:dyDescent="0.15">
      <c r="B29" s="145" t="s">
        <v>115</v>
      </c>
      <c r="C29" s="146"/>
      <c r="D29" s="146"/>
      <c r="E29" s="146"/>
    </row>
    <row r="30" spans="1:5" x14ac:dyDescent="0.15">
      <c r="A30" s="78"/>
      <c r="B30" s="5" t="s">
        <v>34</v>
      </c>
      <c r="C30" s="7" t="s">
        <v>37</v>
      </c>
      <c r="D30" s="8" t="s">
        <v>36</v>
      </c>
      <c r="E30" s="6" t="s">
        <v>35</v>
      </c>
    </row>
    <row r="31" spans="1:5" ht="45" x14ac:dyDescent="0.15">
      <c r="A31" s="79" t="s">
        <v>38</v>
      </c>
      <c r="B31" s="80" t="s">
        <v>39</v>
      </c>
      <c r="C31" s="81" t="s">
        <v>40</v>
      </c>
      <c r="D31" s="82" t="s">
        <v>41</v>
      </c>
      <c r="E31" s="83" t="s">
        <v>42</v>
      </c>
    </row>
    <row r="32" spans="1:5" x14ac:dyDescent="0.15">
      <c r="A32" s="79">
        <v>1</v>
      </c>
      <c r="B32" s="21" t="s">
        <v>90</v>
      </c>
      <c r="C32" s="21" t="s">
        <v>103</v>
      </c>
      <c r="D32" s="95" t="s">
        <v>78</v>
      </c>
      <c r="E32" s="21"/>
    </row>
    <row r="33" spans="1:5" x14ac:dyDescent="0.15">
      <c r="A33" s="84">
        <v>2</v>
      </c>
      <c r="B33" s="21"/>
      <c r="C33" s="88"/>
      <c r="D33" s="9" t="s">
        <v>79</v>
      </c>
      <c r="E33" s="88"/>
    </row>
    <row r="34" spans="1:5" x14ac:dyDescent="0.15">
      <c r="A34" s="84">
        <v>3</v>
      </c>
      <c r="B34" s="94"/>
      <c r="C34" s="88"/>
      <c r="D34" s="88"/>
      <c r="E34" s="88"/>
    </row>
    <row r="35" spans="1:5" x14ac:dyDescent="0.15">
      <c r="A35" s="84">
        <v>4</v>
      </c>
      <c r="B35" s="88"/>
      <c r="C35" s="88"/>
      <c r="D35" s="88"/>
      <c r="E35" s="24"/>
    </row>
    <row r="36" spans="1:5" x14ac:dyDescent="0.15">
      <c r="A36" s="84">
        <v>5</v>
      </c>
      <c r="B36" s="88"/>
      <c r="C36" s="88"/>
      <c r="D36" s="88"/>
      <c r="E36" s="88"/>
    </row>
    <row r="38" spans="1:5" x14ac:dyDescent="0.15">
      <c r="B38" s="145" t="s">
        <v>116</v>
      </c>
      <c r="C38" s="146"/>
      <c r="D38" s="146"/>
      <c r="E38" s="146"/>
    </row>
    <row r="39" spans="1:5" x14ac:dyDescent="0.15">
      <c r="A39" s="78"/>
      <c r="B39" s="5" t="s">
        <v>34</v>
      </c>
      <c r="C39" s="7" t="s">
        <v>37</v>
      </c>
      <c r="D39" s="8" t="s">
        <v>36</v>
      </c>
      <c r="E39" s="6" t="s">
        <v>35</v>
      </c>
    </row>
    <row r="40" spans="1:5" ht="45" x14ac:dyDescent="0.15">
      <c r="A40" s="79" t="s">
        <v>38</v>
      </c>
      <c r="B40" s="80" t="s">
        <v>39</v>
      </c>
      <c r="C40" s="81" t="s">
        <v>40</v>
      </c>
      <c r="D40" s="82" t="s">
        <v>41</v>
      </c>
      <c r="E40" s="83" t="s">
        <v>42</v>
      </c>
    </row>
    <row r="41" spans="1:5" x14ac:dyDescent="0.15">
      <c r="A41" s="79">
        <v>1</v>
      </c>
      <c r="B41" s="9" t="s">
        <v>81</v>
      </c>
      <c r="C41" s="21"/>
      <c r="D41" s="21"/>
      <c r="E41" s="21"/>
    </row>
    <row r="42" spans="1:5" x14ac:dyDescent="0.15">
      <c r="A42" s="79">
        <v>2</v>
      </c>
      <c r="B42" s="9" t="s">
        <v>80</v>
      </c>
      <c r="C42" s="88"/>
      <c r="D42" s="24"/>
      <c r="E42" s="88"/>
    </row>
    <row r="43" spans="1:5" x14ac:dyDescent="0.15">
      <c r="A43" s="79">
        <v>3</v>
      </c>
      <c r="B43" s="9" t="s">
        <v>104</v>
      </c>
      <c r="C43" s="88"/>
      <c r="D43" s="88"/>
      <c r="E43" s="88"/>
    </row>
    <row r="44" spans="1:5" x14ac:dyDescent="0.15">
      <c r="A44" s="79">
        <v>4</v>
      </c>
      <c r="B44" s="9" t="s">
        <v>105</v>
      </c>
      <c r="C44" s="88"/>
      <c r="D44" s="88"/>
      <c r="E44" s="24"/>
    </row>
    <row r="45" spans="1:5" x14ac:dyDescent="0.15">
      <c r="A45" s="79">
        <v>5</v>
      </c>
      <c r="B45" s="88"/>
      <c r="C45" s="88"/>
      <c r="D45" s="88"/>
      <c r="E45" s="88"/>
    </row>
    <row r="47" spans="1:5" x14ac:dyDescent="0.15">
      <c r="B47" s="145" t="s">
        <v>117</v>
      </c>
      <c r="C47" s="146"/>
      <c r="D47" s="146"/>
      <c r="E47" s="146"/>
    </row>
    <row r="48" spans="1:5" x14ac:dyDescent="0.15">
      <c r="A48" s="78"/>
      <c r="B48" s="5" t="s">
        <v>34</v>
      </c>
      <c r="C48" s="7" t="s">
        <v>37</v>
      </c>
      <c r="D48" s="8" t="s">
        <v>36</v>
      </c>
      <c r="E48" s="6" t="s">
        <v>35</v>
      </c>
    </row>
    <row r="49" spans="1:5" ht="45" x14ac:dyDescent="0.15">
      <c r="A49" s="79" t="s">
        <v>38</v>
      </c>
      <c r="B49" s="80" t="s">
        <v>39</v>
      </c>
      <c r="C49" s="81" t="s">
        <v>40</v>
      </c>
      <c r="D49" s="82" t="s">
        <v>41</v>
      </c>
      <c r="E49" s="83" t="s">
        <v>42</v>
      </c>
    </row>
    <row r="50" spans="1:5" x14ac:dyDescent="0.15">
      <c r="A50" s="84">
        <v>1</v>
      </c>
      <c r="B50" s="9" t="s">
        <v>106</v>
      </c>
      <c r="C50" s="9" t="s">
        <v>108</v>
      </c>
      <c r="D50" s="96"/>
      <c r="E50" s="9" t="s">
        <v>82</v>
      </c>
    </row>
    <row r="51" spans="1:5" x14ac:dyDescent="0.15">
      <c r="A51" s="84">
        <v>2</v>
      </c>
      <c r="B51" s="9" t="s">
        <v>107</v>
      </c>
      <c r="C51" s="27"/>
      <c r="D51" s="28"/>
      <c r="E51" s="27"/>
    </row>
    <row r="52" spans="1:5" x14ac:dyDescent="0.15">
      <c r="A52" s="84">
        <v>3</v>
      </c>
      <c r="B52" s="9" t="s">
        <v>91</v>
      </c>
      <c r="C52" s="27"/>
      <c r="D52" s="27"/>
      <c r="E52" s="27"/>
    </row>
    <row r="53" spans="1:5" x14ac:dyDescent="0.15">
      <c r="A53" s="84">
        <v>4</v>
      </c>
      <c r="B53" s="9"/>
      <c r="C53" s="27"/>
      <c r="D53" s="27"/>
      <c r="E53" s="28"/>
    </row>
    <row r="54" spans="1:5" x14ac:dyDescent="0.15">
      <c r="A54" s="84">
        <v>5</v>
      </c>
      <c r="B54" s="30"/>
      <c r="C54" s="27"/>
      <c r="D54" s="27"/>
      <c r="E54" s="27"/>
    </row>
    <row r="56" spans="1:5" x14ac:dyDescent="0.15">
      <c r="B56" s="145" t="s">
        <v>118</v>
      </c>
      <c r="C56" s="146"/>
      <c r="D56" s="146"/>
      <c r="E56" s="146"/>
    </row>
    <row r="57" spans="1:5" x14ac:dyDescent="0.15">
      <c r="A57" s="78"/>
      <c r="B57" s="5" t="s">
        <v>34</v>
      </c>
      <c r="C57" s="7" t="s">
        <v>37</v>
      </c>
      <c r="D57" s="8" t="s">
        <v>36</v>
      </c>
      <c r="E57" s="6" t="s">
        <v>35</v>
      </c>
    </row>
    <row r="58" spans="1:5" ht="45" x14ac:dyDescent="0.15">
      <c r="A58" s="79" t="s">
        <v>38</v>
      </c>
      <c r="B58" s="80" t="s">
        <v>39</v>
      </c>
      <c r="C58" s="81" t="s">
        <v>40</v>
      </c>
      <c r="D58" s="82" t="s">
        <v>41</v>
      </c>
      <c r="E58" s="83" t="s">
        <v>42</v>
      </c>
    </row>
    <row r="59" spans="1:5" x14ac:dyDescent="0.15">
      <c r="A59" s="84">
        <v>1</v>
      </c>
      <c r="B59" s="9" t="s">
        <v>83</v>
      </c>
      <c r="C59" s="9" t="s">
        <v>109</v>
      </c>
      <c r="D59" s="9" t="s">
        <v>110</v>
      </c>
      <c r="E59" s="96"/>
    </row>
    <row r="60" spans="1:5" ht="15" x14ac:dyDescent="0.15">
      <c r="A60" s="84">
        <v>2</v>
      </c>
      <c r="B60" s="9" t="s">
        <v>84</v>
      </c>
      <c r="C60" s="27"/>
      <c r="D60" s="93" t="s">
        <v>85</v>
      </c>
      <c r="E60" s="27"/>
    </row>
    <row r="61" spans="1:5" x14ac:dyDescent="0.15">
      <c r="A61" s="84">
        <v>3</v>
      </c>
      <c r="B61" s="97"/>
      <c r="C61" s="27"/>
      <c r="D61" s="9" t="s">
        <v>86</v>
      </c>
      <c r="E61" s="27"/>
    </row>
    <row r="62" spans="1:5" x14ac:dyDescent="0.15">
      <c r="A62" s="84">
        <v>4</v>
      </c>
      <c r="B62" s="29"/>
      <c r="C62" s="27"/>
      <c r="D62" s="27"/>
      <c r="E62" s="28"/>
    </row>
    <row r="63" spans="1:5" x14ac:dyDescent="0.15">
      <c r="A63" s="84">
        <v>5</v>
      </c>
      <c r="B63" s="29"/>
      <c r="C63" s="27"/>
      <c r="D63" s="27"/>
      <c r="E63" s="27"/>
    </row>
  </sheetData>
  <mergeCells count="6">
    <mergeCell ref="B56:E56"/>
    <mergeCell ref="B11:E11"/>
    <mergeCell ref="B20:E20"/>
    <mergeCell ref="B29:E29"/>
    <mergeCell ref="B38:E38"/>
    <mergeCell ref="B47:E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R89"/>
  <sheetViews>
    <sheetView topLeftCell="A38" zoomScale="90" zoomScaleNormal="160" workbookViewId="0">
      <selection activeCell="A76" sqref="A76:H84"/>
    </sheetView>
  </sheetViews>
  <sheetFormatPr baseColWidth="10" defaultColWidth="8.83203125" defaultRowHeight="14" x14ac:dyDescent="0.15"/>
  <cols>
    <col min="1" max="1" width="38.6640625" bestFit="1" customWidth="1"/>
    <col min="2" max="2" width="12.6640625" customWidth="1"/>
    <col min="3" max="3" width="8.6640625" customWidth="1"/>
    <col min="7" max="7" width="8.6640625" customWidth="1"/>
    <col min="8" max="8" width="39.1640625" customWidth="1"/>
    <col min="10" max="10" width="11.6640625" customWidth="1"/>
    <col min="11" max="11" width="59.6640625" customWidth="1"/>
    <col min="12" max="18" width="10.6640625" customWidth="1"/>
  </cols>
  <sheetData>
    <row r="1" spans="1:18" ht="15" x14ac:dyDescent="0.15">
      <c r="A1" s="4" t="s">
        <v>9</v>
      </c>
      <c r="B1" s="4" t="s">
        <v>111</v>
      </c>
    </row>
    <row r="2" spans="1:18" ht="15" x14ac:dyDescent="0.15">
      <c r="A2" s="4" t="s">
        <v>10</v>
      </c>
      <c r="B2" s="25">
        <v>2566</v>
      </c>
    </row>
    <row r="3" spans="1:18" x14ac:dyDescent="0.15">
      <c r="J3" s="31"/>
    </row>
    <row r="4" spans="1:18" ht="16" customHeight="1" x14ac:dyDescent="0.15">
      <c r="A4" s="14" t="s">
        <v>119</v>
      </c>
      <c r="B4" s="155"/>
      <c r="C4" s="156"/>
      <c r="D4" s="156"/>
      <c r="E4" s="156"/>
      <c r="F4" s="156"/>
      <c r="G4" s="156"/>
      <c r="H4" s="157"/>
    </row>
    <row r="5" spans="1:18" ht="60" x14ac:dyDescent="0.15">
      <c r="A5" s="32" t="s">
        <v>120</v>
      </c>
      <c r="B5" s="158" t="s">
        <v>43</v>
      </c>
      <c r="C5" s="159"/>
      <c r="D5" s="159"/>
      <c r="E5" s="159"/>
      <c r="F5" s="159"/>
      <c r="G5" s="159"/>
      <c r="H5" s="160"/>
      <c r="J5" s="9" t="s">
        <v>121</v>
      </c>
      <c r="K5" s="9" t="s">
        <v>122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55</v>
      </c>
      <c r="Q5" s="12" t="s">
        <v>72</v>
      </c>
      <c r="R5" s="22" t="s">
        <v>73</v>
      </c>
    </row>
    <row r="6" spans="1:18" ht="18" customHeight="1" x14ac:dyDescent="0.15">
      <c r="A6" s="161" t="s">
        <v>45</v>
      </c>
      <c r="B6" s="152" t="s">
        <v>139</v>
      </c>
      <c r="C6" s="153"/>
      <c r="D6" s="153"/>
      <c r="E6" s="153"/>
      <c r="F6" s="153"/>
      <c r="G6" s="153"/>
      <c r="H6" s="154"/>
      <c r="J6" s="171" t="s">
        <v>123</v>
      </c>
      <c r="K6" s="172"/>
      <c r="L6" s="172"/>
      <c r="M6" s="172"/>
      <c r="N6" s="172"/>
      <c r="O6" s="172"/>
      <c r="P6" s="172"/>
      <c r="Q6" s="172"/>
      <c r="R6" s="173"/>
    </row>
    <row r="7" spans="1:18" ht="16" customHeight="1" x14ac:dyDescent="0.15">
      <c r="A7" s="162"/>
      <c r="B7" s="40" t="s">
        <v>124</v>
      </c>
      <c r="C7" s="147" t="s">
        <v>140</v>
      </c>
      <c r="D7" s="147"/>
      <c r="E7" s="147"/>
      <c r="F7" s="147"/>
      <c r="G7" s="147"/>
      <c r="H7" s="147"/>
      <c r="J7" s="21" t="s">
        <v>48</v>
      </c>
      <c r="K7" s="21" t="str">
        <f>C7</f>
        <v>โครงการบริหารจัดการแหล่งน้ำเพื่อเพิ่มประสิทธิภาพแหล่งกักเก็บน้ำ</v>
      </c>
      <c r="L7" s="41">
        <f>'8.ค่าน้ำหนักโครงการ'!C5</f>
        <v>22.5</v>
      </c>
      <c r="M7" s="41">
        <f>'8.ค่าน้ำหนักโครงการ'!D5</f>
        <v>15</v>
      </c>
      <c r="N7" s="41">
        <f>'8.ค่าน้ำหนักโครงการ'!E5</f>
        <v>13.5</v>
      </c>
      <c r="O7" s="41">
        <f>'8.ค่าน้ำหนักโครงการ'!F5</f>
        <v>18.75</v>
      </c>
      <c r="P7" s="41">
        <f>'8.ค่าน้ำหนักโครงการ'!G5</f>
        <v>13.75</v>
      </c>
      <c r="Q7" s="41">
        <f>'8.ค่าน้ำหนักโครงการ'!H5</f>
        <v>6.375</v>
      </c>
      <c r="R7" s="41">
        <f>'8.ค่าน้ำหนักโครงการ'!I5</f>
        <v>89.875</v>
      </c>
    </row>
    <row r="8" spans="1:18" ht="16" customHeight="1" x14ac:dyDescent="0.15">
      <c r="A8" s="162"/>
      <c r="B8" s="152" t="s">
        <v>142</v>
      </c>
      <c r="C8" s="153"/>
      <c r="D8" s="153"/>
      <c r="E8" s="153"/>
      <c r="F8" s="153"/>
      <c r="G8" s="153"/>
      <c r="H8" s="154"/>
      <c r="J8" s="168" t="str">
        <f>B8</f>
        <v>ความเสี่ยง : คุณภาพน้ำลดลงจากการปนเปื้อน/ความเสียหายต่อระบบสาธารณูปโภค</v>
      </c>
      <c r="K8" s="169"/>
      <c r="L8" s="169"/>
      <c r="M8" s="169"/>
      <c r="N8" s="169"/>
      <c r="O8" s="169"/>
      <c r="P8" s="169"/>
      <c r="Q8" s="169"/>
      <c r="R8" s="170"/>
    </row>
    <row r="9" spans="1:18" ht="16" customHeight="1" x14ac:dyDescent="0.15">
      <c r="A9" s="162"/>
      <c r="B9" s="40" t="s">
        <v>125</v>
      </c>
      <c r="C9" s="147" t="s">
        <v>141</v>
      </c>
      <c r="D9" s="147"/>
      <c r="E9" s="147"/>
      <c r="F9" s="147"/>
      <c r="G9" s="147"/>
      <c r="H9" s="147"/>
      <c r="J9" s="21" t="s">
        <v>49</v>
      </c>
      <c r="K9" s="21" t="str">
        <f t="shared" ref="K9" si="0">C9</f>
        <v>โครงการบริหารจัดการผู้มีส่วนได้ส่วนเสียการใช้ประโยชน์จากทรัพยากรน้ำ</v>
      </c>
      <c r="L9" s="41">
        <f>'8.ค่าน้ำหนักโครงการ'!C6</f>
        <v>25</v>
      </c>
      <c r="M9" s="41">
        <f>'8.ค่าน้ำหนักโครงการ'!D6</f>
        <v>15</v>
      </c>
      <c r="N9" s="41">
        <f>'8.ค่าน้ำหนักโครงการ'!E6</f>
        <v>15</v>
      </c>
      <c r="O9" s="41">
        <f>'8.ค่าน้ำหนักโครงการ'!F6</f>
        <v>20</v>
      </c>
      <c r="P9" s="41">
        <f>'8.ค่าน้ำหนักโครงการ'!G6</f>
        <v>15</v>
      </c>
      <c r="Q9" s="41">
        <f>'8.ค่าน้ำหนักโครงการ'!H6</f>
        <v>6.833333333333333</v>
      </c>
      <c r="R9" s="41">
        <f>'8.ค่าน้ำหนักโครงการ'!I6</f>
        <v>96.833333333333329</v>
      </c>
    </row>
    <row r="10" spans="1:18" ht="16" customHeight="1" x14ac:dyDescent="0.15">
      <c r="A10" s="162"/>
      <c r="B10" s="152" t="s">
        <v>143</v>
      </c>
      <c r="C10" s="153"/>
      <c r="D10" s="153"/>
      <c r="E10" s="153"/>
      <c r="F10" s="153"/>
      <c r="G10" s="153"/>
      <c r="H10" s="154"/>
      <c r="J10" s="168" t="str">
        <f>B10</f>
        <v>ความเสี่ยง : การเสียสมดุลของน้ำบาดาล (ผลจากการเจาะบ่อเพิ่มขึ้น)</v>
      </c>
      <c r="K10" s="169"/>
      <c r="L10" s="169"/>
      <c r="M10" s="169"/>
      <c r="N10" s="169"/>
      <c r="O10" s="169"/>
      <c r="P10" s="169"/>
      <c r="Q10" s="169"/>
      <c r="R10" s="170"/>
    </row>
    <row r="11" spans="1:18" ht="16" customHeight="1" x14ac:dyDescent="0.15">
      <c r="A11" s="163"/>
      <c r="B11" s="40" t="s">
        <v>127</v>
      </c>
      <c r="C11" s="164" t="s">
        <v>144</v>
      </c>
      <c r="D11" s="165"/>
      <c r="E11" s="165"/>
      <c r="F11" s="165"/>
      <c r="G11" s="165"/>
      <c r="H11" s="166"/>
      <c r="J11" s="21" t="s">
        <v>50</v>
      </c>
      <c r="K11" s="21" t="str">
        <f t="shared" ref="K11" si="1">C11</f>
        <v>โครงการเพิ่มประสิทธิภาพแหล่งน้ำใต้ดินในพื้นที่เสี่ยงภัยแล้ง</v>
      </c>
      <c r="L11" s="41">
        <f>'8.ค่าน้ำหนักโครงการ'!C7</f>
        <v>21.25</v>
      </c>
      <c r="M11" s="41">
        <f>'8.ค่าน้ำหนักโครงการ'!D7</f>
        <v>11.25</v>
      </c>
      <c r="N11" s="41">
        <f>'8.ค่าน้ำหนักโครงการ'!E7</f>
        <v>12.5</v>
      </c>
      <c r="O11" s="41">
        <f>'8.ค่าน้ำหนักโครงการ'!F7</f>
        <v>16.25</v>
      </c>
      <c r="P11" s="41">
        <f>'8.ค่าน้ำหนักโครงการ'!G7</f>
        <v>11.25</v>
      </c>
      <c r="Q11" s="41">
        <f>'8.ค่าน้ำหนักโครงการ'!H7</f>
        <v>6.375</v>
      </c>
      <c r="R11" s="41">
        <f>'8.ค่าน้ำหนักโครงการ'!I7</f>
        <v>78.875</v>
      </c>
    </row>
    <row r="12" spans="1:18" ht="16" customHeight="1" x14ac:dyDescent="0.15">
      <c r="A12" s="33" t="s">
        <v>46</v>
      </c>
      <c r="B12" s="40"/>
      <c r="C12" s="147"/>
      <c r="D12" s="147"/>
      <c r="E12" s="147"/>
      <c r="F12" s="147"/>
      <c r="G12" s="147"/>
      <c r="H12" s="147"/>
      <c r="J12" s="171"/>
      <c r="K12" s="172"/>
      <c r="L12" s="172"/>
      <c r="M12" s="172"/>
      <c r="N12" s="172"/>
      <c r="O12" s="172"/>
      <c r="P12" s="172"/>
      <c r="Q12" s="172"/>
      <c r="R12" s="173"/>
    </row>
    <row r="13" spans="1:18" ht="16" customHeight="1" x14ac:dyDescent="0.15">
      <c r="A13" s="32" t="s">
        <v>47</v>
      </c>
      <c r="B13" s="40"/>
      <c r="C13" s="147"/>
      <c r="D13" s="147"/>
      <c r="E13" s="147"/>
      <c r="F13" s="147"/>
      <c r="G13" s="147"/>
      <c r="H13" s="147"/>
      <c r="J13" s="171"/>
      <c r="K13" s="172"/>
      <c r="L13" s="172"/>
      <c r="M13" s="172"/>
      <c r="N13" s="172"/>
      <c r="O13" s="172"/>
      <c r="P13" s="172"/>
      <c r="Q13" s="172"/>
      <c r="R13" s="173"/>
    </row>
    <row r="16" spans="1:18" ht="16" customHeight="1" x14ac:dyDescent="0.15">
      <c r="A16" s="14" t="s">
        <v>114</v>
      </c>
      <c r="B16" s="155"/>
      <c r="C16" s="156"/>
      <c r="D16" s="156"/>
      <c r="E16" s="156"/>
      <c r="F16" s="156"/>
      <c r="G16" s="156"/>
      <c r="H16" s="157"/>
    </row>
    <row r="17" spans="1:18" ht="60" x14ac:dyDescent="0.15">
      <c r="A17" s="32" t="s">
        <v>120</v>
      </c>
      <c r="B17" s="158" t="s">
        <v>43</v>
      </c>
      <c r="C17" s="159"/>
      <c r="D17" s="159"/>
      <c r="E17" s="159"/>
      <c r="F17" s="159"/>
      <c r="G17" s="159"/>
      <c r="H17" s="160"/>
      <c r="J17" s="9" t="s">
        <v>121</v>
      </c>
      <c r="K17" s="9" t="s">
        <v>122</v>
      </c>
      <c r="L17" s="12" t="s">
        <v>68</v>
      </c>
      <c r="M17" s="12" t="s">
        <v>69</v>
      </c>
      <c r="N17" s="12" t="s">
        <v>70</v>
      </c>
      <c r="O17" s="12" t="s">
        <v>71</v>
      </c>
      <c r="P17" s="12" t="s">
        <v>55</v>
      </c>
      <c r="Q17" s="12" t="s">
        <v>72</v>
      </c>
      <c r="R17" s="22" t="s">
        <v>73</v>
      </c>
    </row>
    <row r="18" spans="1:18" s="42" customFormat="1" ht="14" customHeight="1" x14ac:dyDescent="0.15">
      <c r="A18" s="148" t="s">
        <v>128</v>
      </c>
      <c r="B18" s="34" t="s">
        <v>151</v>
      </c>
      <c r="C18" s="35"/>
      <c r="D18" s="35"/>
      <c r="E18" s="35"/>
      <c r="F18" s="35"/>
      <c r="G18" s="35"/>
      <c r="H18" s="36"/>
      <c r="J18" s="34" t="s">
        <v>129</v>
      </c>
      <c r="K18" s="35"/>
      <c r="L18" s="35"/>
      <c r="M18" s="35"/>
      <c r="N18" s="35"/>
      <c r="O18" s="35"/>
      <c r="P18" s="35"/>
      <c r="Q18" s="35"/>
      <c r="R18" s="36"/>
    </row>
    <row r="19" spans="1:18" ht="15" customHeight="1" x14ac:dyDescent="0.15">
      <c r="A19" s="149"/>
      <c r="B19" s="43" t="s">
        <v>124</v>
      </c>
      <c r="C19" s="164" t="s">
        <v>145</v>
      </c>
      <c r="D19" s="165"/>
      <c r="E19" s="165"/>
      <c r="F19" s="165"/>
      <c r="G19" s="165"/>
      <c r="H19" s="166"/>
      <c r="J19" s="21" t="s">
        <v>48</v>
      </c>
      <c r="K19" s="21" t="str">
        <f>C19</f>
        <v>โครงการพัฒนาคุณภาพสินค้าเกษตรสู่มาตรฐาน (GAP)</v>
      </c>
      <c r="L19" s="41">
        <f>'8.ค่าน้ำหนักโครงการ'!C20</f>
        <v>20</v>
      </c>
      <c r="M19" s="41">
        <f>'8.ค่าน้ำหนักโครงการ'!D20</f>
        <v>12.857142857142858</v>
      </c>
      <c r="N19" s="41">
        <f>'8.ค่าน้ำหนักโครงการ'!E20</f>
        <v>14.285714285714286</v>
      </c>
      <c r="O19" s="41">
        <f>'8.ค่าน้ำหนักโครงการ'!F20</f>
        <v>18.571428571428573</v>
      </c>
      <c r="P19" s="41">
        <f>'8.ค่าน้ำหนักโครงการ'!G20</f>
        <v>13.428571428571429</v>
      </c>
      <c r="Q19" s="41">
        <f>'8.ค่าน้ำหนักโครงการ'!H20</f>
        <v>8.5714285714285712</v>
      </c>
      <c r="R19" s="41">
        <f>'8.ค่าน้ำหนักโครงการ'!I20</f>
        <v>87.714285714285722</v>
      </c>
    </row>
    <row r="20" spans="1:18" ht="15" customHeight="1" x14ac:dyDescent="0.15">
      <c r="A20" s="149"/>
      <c r="B20" s="152" t="s">
        <v>148</v>
      </c>
      <c r="C20" s="153"/>
      <c r="D20" s="153"/>
      <c r="E20" s="153"/>
      <c r="F20" s="153"/>
      <c r="G20" s="153"/>
      <c r="H20" s="154"/>
      <c r="J20" s="110" t="str">
        <f>B20</f>
        <v>ความเสี่ยง : การเกิดเป็นกรดด่างมากขึ้น</v>
      </c>
      <c r="K20" s="45"/>
      <c r="L20" s="108"/>
      <c r="M20" s="108"/>
      <c r="N20" s="108"/>
      <c r="O20" s="108"/>
      <c r="P20" s="108"/>
      <c r="Q20" s="108"/>
      <c r="R20" s="109"/>
    </row>
    <row r="21" spans="1:18" ht="15" customHeight="1" x14ac:dyDescent="0.15">
      <c r="A21" s="150"/>
      <c r="B21" s="43" t="s">
        <v>126</v>
      </c>
      <c r="C21" s="164" t="s">
        <v>149</v>
      </c>
      <c r="D21" s="165"/>
      <c r="E21" s="165"/>
      <c r="F21" s="165"/>
      <c r="G21" s="165"/>
      <c r="H21" s="166"/>
      <c r="J21" s="21" t="s">
        <v>51</v>
      </c>
      <c r="K21" s="21" t="str">
        <f t="shared" ref="K21" si="2">C21</f>
        <v>โครงการฟื้นฟูทรัพยากรประมงและแหล่งที่อยู่อาศัยของสัตว์น้ำ</v>
      </c>
      <c r="L21" s="41">
        <f>'8.ค่าน้ำหนักโครงการ'!C23</f>
        <v>17.571428571428573</v>
      </c>
      <c r="M21" s="41">
        <f>'8.ค่าน้ำหนักโครงการ'!D23</f>
        <v>11</v>
      </c>
      <c r="N21" s="41">
        <f>'8.ค่าน้ำหนักโครงการ'!E23</f>
        <v>10</v>
      </c>
      <c r="O21" s="41">
        <f>'8.ค่าน้ำหนักโครงการ'!F23</f>
        <v>15</v>
      </c>
      <c r="P21" s="41">
        <f>'8.ค่าน้ำหนักโครงการ'!G23</f>
        <v>12.857142857142858</v>
      </c>
      <c r="Q21" s="41">
        <f>'8.ค่าน้ำหนักโครงการ'!H23</f>
        <v>5.7142857142857144</v>
      </c>
      <c r="R21" s="41">
        <f>'8.ค่าน้ำหนักโครงการ'!I23</f>
        <v>72.142857142857139</v>
      </c>
    </row>
    <row r="22" spans="1:18" s="42" customFormat="1" x14ac:dyDescent="0.15">
      <c r="A22" s="148" t="s">
        <v>46</v>
      </c>
      <c r="B22" s="34" t="s">
        <v>130</v>
      </c>
      <c r="C22" s="35"/>
      <c r="D22" s="35"/>
      <c r="E22" s="35"/>
      <c r="F22" s="35"/>
      <c r="G22" s="35"/>
      <c r="H22" s="36"/>
      <c r="J22" s="34" t="str">
        <f>B22</f>
        <v>ความเสี่ยง : การเกิดโรคในสัตว์มากขึ้น</v>
      </c>
      <c r="K22" s="35"/>
      <c r="L22" s="35"/>
      <c r="M22" s="35"/>
      <c r="N22" s="35"/>
      <c r="O22" s="35"/>
      <c r="P22" s="35"/>
      <c r="Q22" s="35"/>
      <c r="R22" s="36"/>
    </row>
    <row r="23" spans="1:18" ht="15" customHeight="1" x14ac:dyDescent="0.15">
      <c r="A23" s="149"/>
      <c r="B23" s="43" t="s">
        <v>125</v>
      </c>
      <c r="C23" s="164" t="s">
        <v>146</v>
      </c>
      <c r="D23" s="165"/>
      <c r="E23" s="165"/>
      <c r="F23" s="165"/>
      <c r="G23" s="165"/>
      <c r="H23" s="166"/>
      <c r="J23" s="21" t="s">
        <v>49</v>
      </c>
      <c r="K23" s="21" t="str">
        <f t="shared" ref="K23" si="3">C23</f>
        <v>โครงการเฝ้าระวังการขนย้ายสัตว์</v>
      </c>
      <c r="L23" s="41">
        <f>'8.ค่าน้ำหนักโครงการ'!C21</f>
        <v>21.571428571428573</v>
      </c>
      <c r="M23" s="41">
        <f>'8.ค่าน้ำหนักโครงการ'!D21</f>
        <v>11.714285714285714</v>
      </c>
      <c r="N23" s="41">
        <f>'8.ค่าน้ำหนักโครงการ'!E21</f>
        <v>12.571428571428571</v>
      </c>
      <c r="O23" s="41">
        <f>'8.ค่าน้ำหนักโครงการ'!F21</f>
        <v>15.714285714285714</v>
      </c>
      <c r="P23" s="41">
        <f>'8.ค่าน้ำหนักโครงการ'!G21</f>
        <v>11.428571428571429</v>
      </c>
      <c r="Q23" s="41">
        <f>'8.ค่าน้ำหนักโครงการ'!H21</f>
        <v>6.7142857142857144</v>
      </c>
      <c r="R23" s="41">
        <f>'8.ค่าน้ำหนักโครงการ'!I21</f>
        <v>79.714285714285708</v>
      </c>
    </row>
    <row r="24" spans="1:18" s="42" customFormat="1" ht="14" customHeight="1" x14ac:dyDescent="0.15">
      <c r="A24" s="149"/>
      <c r="B24" s="34" t="s">
        <v>174</v>
      </c>
      <c r="C24" s="35"/>
      <c r="D24" s="35"/>
      <c r="E24" s="35"/>
      <c r="F24" s="35"/>
      <c r="G24" s="35"/>
      <c r="H24" s="36"/>
      <c r="J24" s="34" t="str">
        <f>B24</f>
        <v>ความเสี่ยง : การเกิดระบาดของแมลง</v>
      </c>
      <c r="K24" s="35"/>
      <c r="L24" s="35"/>
      <c r="M24" s="35"/>
      <c r="N24" s="35"/>
      <c r="O24" s="35"/>
      <c r="P24" s="35"/>
      <c r="Q24" s="35"/>
      <c r="R24" s="36"/>
    </row>
    <row r="25" spans="1:18" ht="15" x14ac:dyDescent="0.15">
      <c r="A25" s="149"/>
      <c r="B25" s="43" t="s">
        <v>127</v>
      </c>
      <c r="C25" s="164" t="s">
        <v>147</v>
      </c>
      <c r="D25" s="165"/>
      <c r="E25" s="165"/>
      <c r="F25" s="165"/>
      <c r="G25" s="165"/>
      <c r="H25" s="166"/>
      <c r="J25" s="21" t="s">
        <v>50</v>
      </c>
      <c r="K25" s="44" t="str">
        <f t="shared" ref="K25" si="4">C25</f>
        <v>โครงการป้องกันและกำจัดโรคแมลงอย่างผสมผสาน (IPM)</v>
      </c>
      <c r="L25" s="41">
        <f>'8.ค่าน้ำหนักโครงการ'!C22</f>
        <v>19</v>
      </c>
      <c r="M25" s="41">
        <f>'8.ค่าน้ำหนักโครงการ'!D22</f>
        <v>12.142857142857142</v>
      </c>
      <c r="N25" s="41">
        <f>'8.ค่าน้ำหนักโครงการ'!E22</f>
        <v>12.142857142857142</v>
      </c>
      <c r="O25" s="41">
        <f>'8.ค่าน้ำหนักโครงการ'!F22</f>
        <v>16.571428571428573</v>
      </c>
      <c r="P25" s="41">
        <f>'8.ค่าน้ำหนักโครงการ'!G22</f>
        <v>12.428571428571429</v>
      </c>
      <c r="Q25" s="41">
        <f>'8.ค่าน้ำหนักโครงการ'!H22</f>
        <v>7.5714285714285712</v>
      </c>
      <c r="R25" s="41">
        <f>'8.ค่าน้ำหนักโครงการ'!I22</f>
        <v>79.857142857142861</v>
      </c>
    </row>
    <row r="26" spans="1:18" s="42" customFormat="1" ht="14" customHeight="1" x14ac:dyDescent="0.15">
      <c r="A26" s="149"/>
      <c r="B26" s="34" t="s">
        <v>148</v>
      </c>
      <c r="C26" s="35"/>
      <c r="D26" s="35"/>
      <c r="E26" s="35"/>
      <c r="F26" s="35"/>
      <c r="G26" s="35"/>
      <c r="H26" s="36"/>
      <c r="J26" s="37" t="str">
        <f>B26</f>
        <v>ความเสี่ยง : การเกิดเป็นกรดด่างมากขึ้น</v>
      </c>
      <c r="K26" s="38"/>
      <c r="L26" s="38"/>
      <c r="M26" s="38"/>
      <c r="N26" s="38"/>
      <c r="O26" s="38"/>
      <c r="P26" s="38"/>
      <c r="Q26" s="38"/>
      <c r="R26" s="39"/>
    </row>
    <row r="27" spans="1:18" ht="16" customHeight="1" x14ac:dyDescent="0.15">
      <c r="A27" s="150"/>
      <c r="B27" s="43" t="s">
        <v>251</v>
      </c>
      <c r="C27" s="164" t="s">
        <v>150</v>
      </c>
      <c r="D27" s="165"/>
      <c r="E27" s="165"/>
      <c r="F27" s="165"/>
      <c r="G27" s="165"/>
      <c r="H27" s="166"/>
      <c r="J27" s="21" t="s">
        <v>52</v>
      </c>
      <c r="K27" s="21" t="str">
        <f t="shared" ref="K27" si="5">C27</f>
        <v>โครงการส่งเสริมการใช้ปุ๋ยตามค่าวิเคราะห์ดิน</v>
      </c>
      <c r="L27" s="41">
        <f>'8.ค่าน้ำหนักโครงการ'!C24</f>
        <v>16.285714285714285</v>
      </c>
      <c r="M27" s="41">
        <f>'8.ค่าน้ำหนักโครงการ'!D24</f>
        <v>10.428571428571429</v>
      </c>
      <c r="N27" s="41">
        <f>'8.ค่าน้ำหนักโครงการ'!E24</f>
        <v>11.571428571428571</v>
      </c>
      <c r="O27" s="41">
        <f>'8.ค่าน้ำหนักโครงการ'!F24</f>
        <v>15.857142857142858</v>
      </c>
      <c r="P27" s="41">
        <f>'8.ค่าน้ำหนักโครงการ'!G24</f>
        <v>13.142857142857142</v>
      </c>
      <c r="Q27" s="41">
        <f>'8.ค่าน้ำหนักโครงการ'!H24</f>
        <v>8.7142857142857135</v>
      </c>
      <c r="R27" s="41">
        <f>'8.ค่าน้ำหนักโครงการ'!I24</f>
        <v>75.999999999999986</v>
      </c>
    </row>
    <row r="28" spans="1:18" ht="16" customHeight="1" x14ac:dyDescent="0.15">
      <c r="A28" s="151" t="s">
        <v>47</v>
      </c>
      <c r="B28" s="43"/>
      <c r="C28" s="147"/>
      <c r="D28" s="147"/>
      <c r="E28" s="147"/>
      <c r="F28" s="147"/>
      <c r="G28" s="147"/>
      <c r="H28" s="147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4" customHeight="1" x14ac:dyDescent="0.15">
      <c r="A29" s="151"/>
      <c r="B29" s="40"/>
      <c r="C29" s="147"/>
      <c r="D29" s="147"/>
      <c r="E29" s="147"/>
      <c r="F29" s="147"/>
      <c r="G29" s="147"/>
      <c r="H29" s="147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6" customHeight="1" x14ac:dyDescent="0.15">
      <c r="A30" s="151"/>
      <c r="B30" s="43"/>
      <c r="C30" s="147"/>
      <c r="D30" s="147"/>
      <c r="E30" s="147"/>
      <c r="F30" s="147"/>
      <c r="G30" s="147"/>
      <c r="H30" s="147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15">
      <c r="A31" s="151"/>
      <c r="B31" s="40"/>
      <c r="C31" s="147"/>
      <c r="D31" s="147"/>
      <c r="E31" s="147"/>
      <c r="F31" s="147"/>
      <c r="G31" s="147"/>
      <c r="H31" s="147"/>
      <c r="J31" s="21"/>
      <c r="K31" s="21"/>
      <c r="L31" s="21"/>
      <c r="M31" s="21"/>
      <c r="N31" s="21"/>
      <c r="O31" s="21"/>
      <c r="P31" s="21"/>
      <c r="Q31" s="21"/>
      <c r="R31" s="21"/>
    </row>
    <row r="33" spans="1:18" ht="16" customHeight="1" x14ac:dyDescent="0.15">
      <c r="A33" s="14" t="s">
        <v>131</v>
      </c>
      <c r="B33" s="155"/>
      <c r="C33" s="156"/>
      <c r="D33" s="156"/>
      <c r="E33" s="156"/>
      <c r="F33" s="156"/>
      <c r="G33" s="156"/>
      <c r="H33" s="157"/>
    </row>
    <row r="34" spans="1:18" ht="60" x14ac:dyDescent="0.15">
      <c r="A34" s="32" t="s">
        <v>120</v>
      </c>
      <c r="B34" s="158" t="s">
        <v>43</v>
      </c>
      <c r="C34" s="159"/>
      <c r="D34" s="159"/>
      <c r="E34" s="159"/>
      <c r="F34" s="159"/>
      <c r="G34" s="159"/>
      <c r="H34" s="160"/>
      <c r="J34" s="9" t="s">
        <v>121</v>
      </c>
      <c r="K34" s="9" t="s">
        <v>122</v>
      </c>
      <c r="L34" s="12" t="s">
        <v>68</v>
      </c>
      <c r="M34" s="12" t="s">
        <v>69</v>
      </c>
      <c r="N34" s="12" t="s">
        <v>70</v>
      </c>
      <c r="O34" s="12" t="s">
        <v>71</v>
      </c>
      <c r="P34" s="12" t="s">
        <v>55</v>
      </c>
      <c r="Q34" s="12" t="s">
        <v>72</v>
      </c>
      <c r="R34" s="22" t="s">
        <v>73</v>
      </c>
    </row>
    <row r="35" spans="1:18" ht="30" x14ac:dyDescent="0.15">
      <c r="A35" s="32" t="s">
        <v>128</v>
      </c>
      <c r="B35" s="40"/>
      <c r="C35" s="147"/>
      <c r="D35" s="147"/>
      <c r="E35" s="147"/>
      <c r="F35" s="147"/>
      <c r="G35" s="147"/>
      <c r="H35" s="147"/>
      <c r="J35" s="54"/>
      <c r="K35" s="55"/>
      <c r="L35" s="56"/>
      <c r="M35" s="56"/>
      <c r="N35" s="56"/>
      <c r="O35" s="56"/>
      <c r="P35" s="56"/>
      <c r="Q35" s="56"/>
      <c r="R35" s="57"/>
    </row>
    <row r="36" spans="1:18" s="42" customFormat="1" ht="14" customHeight="1" x14ac:dyDescent="0.15">
      <c r="A36" s="162" t="s">
        <v>46</v>
      </c>
      <c r="B36" s="152" t="s">
        <v>152</v>
      </c>
      <c r="C36" s="153"/>
      <c r="D36" s="153"/>
      <c r="E36" s="153"/>
      <c r="F36" s="153"/>
      <c r="G36" s="153"/>
      <c r="H36" s="154"/>
      <c r="J36" s="152" t="str">
        <f>B36</f>
        <v>ความเสี่ยง : การหยุดชะงักของกิจกรรมการท่องเที่ยว</v>
      </c>
      <c r="K36" s="153"/>
      <c r="L36" s="153"/>
      <c r="M36" s="153"/>
      <c r="N36" s="153"/>
      <c r="O36" s="153"/>
      <c r="P36" s="153"/>
      <c r="Q36" s="153"/>
      <c r="R36" s="154"/>
    </row>
    <row r="37" spans="1:18" ht="30" customHeight="1" x14ac:dyDescent="0.15">
      <c r="A37" s="162"/>
      <c r="B37" s="43" t="s">
        <v>124</v>
      </c>
      <c r="C37" s="147" t="s">
        <v>153</v>
      </c>
      <c r="D37" s="147"/>
      <c r="E37" s="147"/>
      <c r="F37" s="147"/>
      <c r="G37" s="147"/>
      <c r="H37" s="147"/>
      <c r="J37" s="21" t="s">
        <v>48</v>
      </c>
      <c r="K37" s="20" t="str">
        <f>C37</f>
        <v>โครงการเพิ่มขีดความสามารถให้กลุ่มผู้ประกอบการท่องเที่ยวชุมชน จัดรูปแบบกิจกรรมหรือบริการด้านการท่องเที่ยวที่หลากหลาย</v>
      </c>
      <c r="L37" s="41">
        <f>'8.ค่าน้ำหนักโครงการ'!C35</f>
        <v>20</v>
      </c>
      <c r="M37" s="41">
        <f>'8.ค่าน้ำหนักโครงการ'!D35</f>
        <v>10</v>
      </c>
      <c r="N37" s="41">
        <f>'8.ค่าน้ำหนักโครงการ'!E35</f>
        <v>13.75</v>
      </c>
      <c r="O37" s="41">
        <f>'8.ค่าน้ำหนักโครงการ'!F35</f>
        <v>17.5</v>
      </c>
      <c r="P37" s="41">
        <f>'8.ค่าน้ำหนักโครงการ'!G35</f>
        <v>11.25</v>
      </c>
      <c r="Q37" s="41">
        <f>'8.ค่าน้ำหนักโครงการ'!H35</f>
        <v>6.25</v>
      </c>
      <c r="R37" s="41">
        <f>'8.ค่าน้ำหนักโครงการ'!I35</f>
        <v>78.75</v>
      </c>
    </row>
    <row r="38" spans="1:18" ht="20" customHeight="1" x14ac:dyDescent="0.15">
      <c r="A38" s="162"/>
      <c r="B38" s="43" t="s">
        <v>125</v>
      </c>
      <c r="C38" s="147" t="s">
        <v>154</v>
      </c>
      <c r="D38" s="147"/>
      <c r="E38" s="147"/>
      <c r="F38" s="147"/>
      <c r="G38" s="147"/>
      <c r="H38" s="147"/>
      <c r="J38" s="21" t="s">
        <v>49</v>
      </c>
      <c r="K38" s="45" t="str">
        <f>C38</f>
        <v>โครงการส่งเสริมให้ผู้ประกอบการทำแผนบริหารความต่อเนื่องทางธุรกิจ</v>
      </c>
      <c r="L38" s="41">
        <f>'8.ค่าน้ำหนักโครงการ'!C36</f>
        <v>18</v>
      </c>
      <c r="M38" s="41">
        <f>'8.ค่าน้ำหนักโครงการ'!D36</f>
        <v>10.5</v>
      </c>
      <c r="N38" s="41">
        <f>'8.ค่าน้ำหนักโครงการ'!E36</f>
        <v>12.5</v>
      </c>
      <c r="O38" s="41">
        <f>'8.ค่าน้ำหนักโครงการ'!F36</f>
        <v>16.25</v>
      </c>
      <c r="P38" s="41">
        <f>'8.ค่าน้ำหนักโครงการ'!G36</f>
        <v>12.5</v>
      </c>
      <c r="Q38" s="41">
        <f>'8.ค่าน้ำหนักโครงการ'!H36</f>
        <v>6.25</v>
      </c>
      <c r="R38" s="41">
        <f>'8.ค่าน้ำหนักโครงการ'!I36</f>
        <v>76</v>
      </c>
    </row>
    <row r="39" spans="1:18" s="42" customFormat="1" ht="16" customHeight="1" x14ac:dyDescent="0.15">
      <c r="A39" s="162"/>
      <c r="B39" s="152" t="s">
        <v>155</v>
      </c>
      <c r="C39" s="153"/>
      <c r="D39" s="153"/>
      <c r="E39" s="153"/>
      <c r="F39" s="153"/>
      <c r="G39" s="153"/>
      <c r="H39" s="154"/>
      <c r="J39" s="152" t="str">
        <f>B39</f>
        <v>ความเสี่ยง : ความเครียดจากความร้อน</v>
      </c>
      <c r="K39" s="153"/>
      <c r="L39" s="153"/>
      <c r="M39" s="153"/>
      <c r="N39" s="153"/>
      <c r="O39" s="153"/>
      <c r="P39" s="153"/>
      <c r="Q39" s="153"/>
      <c r="R39" s="154"/>
    </row>
    <row r="40" spans="1:18" ht="24.5" customHeight="1" x14ac:dyDescent="0.15">
      <c r="A40" s="162"/>
      <c r="B40" s="43" t="s">
        <v>127</v>
      </c>
      <c r="C40" s="147" t="s">
        <v>156</v>
      </c>
      <c r="D40" s="147"/>
      <c r="E40" s="147"/>
      <c r="F40" s="147"/>
      <c r="G40" s="147"/>
      <c r="H40" s="147"/>
      <c r="J40" s="21" t="s">
        <v>50</v>
      </c>
      <c r="K40" s="21" t="str">
        <f>C40</f>
        <v>โครงการปรับปรุงปฏิทินนักท่องเที่ยวให้สอดคล้องกับฤดูกาลที่เปลี่ยนแปลงไป</v>
      </c>
      <c r="L40" s="41">
        <f>'8.ค่าน้ำหนักโครงการ'!C37</f>
        <v>23.75</v>
      </c>
      <c r="M40" s="41">
        <f>'8.ค่าน้ำหนักโครงการ'!D37</f>
        <v>12.5</v>
      </c>
      <c r="N40" s="41">
        <f>'8.ค่าน้ำหนักโครงการ'!E37</f>
        <v>14.25</v>
      </c>
      <c r="O40" s="41">
        <f>'8.ค่าน้ำหนักโครงการ'!F37</f>
        <v>20</v>
      </c>
      <c r="P40" s="41">
        <f>'8.ค่าน้ำหนักโครงการ'!G37</f>
        <v>13</v>
      </c>
      <c r="Q40" s="41">
        <f>'8.ค่าน้ำหนักโครงการ'!H37</f>
        <v>6.25</v>
      </c>
      <c r="R40" s="41">
        <f>'8.ค่าน้ำหนักโครงการ'!I37</f>
        <v>89.75</v>
      </c>
    </row>
    <row r="41" spans="1:18" ht="35" customHeight="1" x14ac:dyDescent="0.15">
      <c r="A41" s="163"/>
      <c r="B41" s="43" t="s">
        <v>126</v>
      </c>
      <c r="C41" s="147" t="s">
        <v>157</v>
      </c>
      <c r="D41" s="147"/>
      <c r="E41" s="147"/>
      <c r="F41" s="147"/>
      <c r="G41" s="147"/>
      <c r="H41" s="147"/>
      <c r="J41" s="21" t="s">
        <v>51</v>
      </c>
      <c r="K41" s="20" t="str">
        <f>C41</f>
        <v>โครงการสร้างตระหนักและให้ความรู้กับนักท่องเที่ยวถึงความเสี่ยงความเปาะบางต่อการเปลี่ยนแปลงสภาพอากาศภูมิอากาศของแหล่งท่องเที่ยว</v>
      </c>
      <c r="L41" s="41">
        <f>'8.ค่าน้ำหนักโครงการ'!C38</f>
        <v>16.25</v>
      </c>
      <c r="M41" s="41">
        <f>'8.ค่าน้ำหนักโครงการ'!D38</f>
        <v>11.25</v>
      </c>
      <c r="N41" s="41">
        <f>'8.ค่าน้ำหนักโครงการ'!E38</f>
        <v>12.5</v>
      </c>
      <c r="O41" s="41">
        <f>'8.ค่าน้ำหนักโครงการ'!F38</f>
        <v>17.5</v>
      </c>
      <c r="P41" s="41">
        <f>'8.ค่าน้ำหนักโครงการ'!G38</f>
        <v>13.75</v>
      </c>
      <c r="Q41" s="41">
        <f>'8.ค่าน้ำหนักโครงการ'!H38</f>
        <v>6.25</v>
      </c>
      <c r="R41" s="41">
        <f>'8.ค่าน้ำหนักโครงการ'!I38</f>
        <v>77.5</v>
      </c>
    </row>
    <row r="42" spans="1:18" ht="16" customHeight="1" x14ac:dyDescent="0.15">
      <c r="A42" s="148" t="s">
        <v>47</v>
      </c>
      <c r="B42" s="40"/>
      <c r="C42" s="147"/>
      <c r="D42" s="147"/>
      <c r="E42" s="147"/>
      <c r="F42" s="147"/>
      <c r="G42" s="147"/>
      <c r="H42" s="147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6" customHeight="1" x14ac:dyDescent="0.15">
      <c r="A43" s="149"/>
      <c r="B43" s="40"/>
      <c r="C43" s="147"/>
      <c r="D43" s="147"/>
      <c r="E43" s="147"/>
      <c r="F43" s="147"/>
      <c r="G43" s="147"/>
      <c r="H43" s="147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6" customHeight="1" x14ac:dyDescent="0.15">
      <c r="A44" s="150"/>
      <c r="B44" s="40"/>
      <c r="C44" s="147"/>
      <c r="D44" s="147"/>
      <c r="E44" s="147"/>
      <c r="F44" s="147"/>
      <c r="G44" s="147"/>
      <c r="H44" s="147"/>
      <c r="J44" s="21"/>
      <c r="K44" s="21"/>
      <c r="L44" s="21"/>
      <c r="M44" s="21"/>
      <c r="N44" s="21"/>
      <c r="O44" s="21"/>
      <c r="P44" s="21"/>
      <c r="Q44" s="21"/>
      <c r="R44" s="21"/>
    </row>
    <row r="47" spans="1:18" ht="16" customHeight="1" x14ac:dyDescent="0.15">
      <c r="A47" s="14" t="s">
        <v>116</v>
      </c>
      <c r="B47" s="155"/>
      <c r="C47" s="156"/>
      <c r="D47" s="156"/>
      <c r="E47" s="156"/>
      <c r="F47" s="156"/>
      <c r="G47" s="156"/>
      <c r="H47" s="157"/>
    </row>
    <row r="48" spans="1:18" ht="60" x14ac:dyDescent="0.15">
      <c r="A48" s="32" t="s">
        <v>120</v>
      </c>
      <c r="B48" s="158" t="s">
        <v>43</v>
      </c>
      <c r="C48" s="159"/>
      <c r="D48" s="159"/>
      <c r="E48" s="159"/>
      <c r="F48" s="159"/>
      <c r="G48" s="159"/>
      <c r="H48" s="160"/>
      <c r="J48" s="9" t="s">
        <v>121</v>
      </c>
      <c r="K48" s="9" t="s">
        <v>122</v>
      </c>
      <c r="L48" s="12" t="s">
        <v>68</v>
      </c>
      <c r="M48" s="12" t="s">
        <v>69</v>
      </c>
      <c r="N48" s="12" t="s">
        <v>70</v>
      </c>
      <c r="O48" s="12" t="s">
        <v>71</v>
      </c>
      <c r="P48" s="12" t="s">
        <v>55</v>
      </c>
      <c r="Q48" s="12" t="s">
        <v>72</v>
      </c>
      <c r="R48" s="22" t="s">
        <v>73</v>
      </c>
    </row>
    <row r="49" spans="1:18" ht="30" x14ac:dyDescent="0.15">
      <c r="A49" s="33" t="s">
        <v>128</v>
      </c>
      <c r="B49" s="58"/>
      <c r="C49" s="167"/>
      <c r="D49" s="167"/>
      <c r="E49" s="167"/>
      <c r="F49" s="167"/>
      <c r="G49" s="167"/>
      <c r="H49" s="167"/>
      <c r="J49" s="54"/>
      <c r="K49" s="55"/>
      <c r="L49" s="56"/>
      <c r="M49" s="56"/>
      <c r="N49" s="56"/>
      <c r="O49" s="56"/>
      <c r="P49" s="56"/>
      <c r="Q49" s="56"/>
      <c r="R49" s="57"/>
    </row>
    <row r="50" spans="1:18" s="42" customFormat="1" ht="14" customHeight="1" x14ac:dyDescent="0.15">
      <c r="A50" s="151" t="s">
        <v>46</v>
      </c>
      <c r="B50" s="152" t="s">
        <v>158</v>
      </c>
      <c r="C50" s="153"/>
      <c r="D50" s="153"/>
      <c r="E50" s="153"/>
      <c r="F50" s="153"/>
      <c r="G50" s="153"/>
      <c r="H50" s="154"/>
      <c r="J50" s="152" t="s">
        <v>132</v>
      </c>
      <c r="K50" s="153"/>
      <c r="L50" s="153"/>
      <c r="M50" s="153"/>
      <c r="N50" s="153"/>
      <c r="O50" s="153"/>
      <c r="P50" s="153"/>
      <c r="Q50" s="153"/>
      <c r="R50" s="154"/>
    </row>
    <row r="51" spans="1:18" ht="48" customHeight="1" x14ac:dyDescent="0.15">
      <c r="A51" s="151"/>
      <c r="B51" s="40" t="s">
        <v>124</v>
      </c>
      <c r="C51" s="147" t="s">
        <v>159</v>
      </c>
      <c r="D51" s="147"/>
      <c r="E51" s="147"/>
      <c r="F51" s="147"/>
      <c r="G51" s="147"/>
      <c r="H51" s="147"/>
      <c r="J51" s="21" t="s">
        <v>48</v>
      </c>
      <c r="K51" s="20" t="str">
        <f>C51</f>
        <v>โครงการพัฒนาศักยภาพประชาชนให้เกิดความรู้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ส่งเสริมให้ประชาชนมีส่วนร่วมในการเปลี่ยนแปลงสภาพภูมิอากาศได้อย่างเหมาะสม</v>
      </c>
      <c r="L51" s="41">
        <f>'8.ค่าน้ำหนักโครงการ'!C44</f>
        <v>25</v>
      </c>
      <c r="M51" s="41">
        <f>'8.ค่าน้ำหนักโครงการ'!D44</f>
        <v>15</v>
      </c>
      <c r="N51" s="41">
        <f>'8.ค่าน้ำหนักโครงการ'!E44</f>
        <v>15</v>
      </c>
      <c r="O51" s="41">
        <f>'8.ค่าน้ำหนักโครงการ'!F44</f>
        <v>17.5</v>
      </c>
      <c r="P51" s="41">
        <f>'8.ค่าน้ำหนักโครงการ'!G44</f>
        <v>15</v>
      </c>
      <c r="Q51" s="41">
        <f>'8.ค่าน้ำหนักโครงการ'!H44</f>
        <v>6.5</v>
      </c>
      <c r="R51" s="41">
        <f>'8.ค่าน้ำหนักโครงการ'!I44</f>
        <v>94</v>
      </c>
    </row>
    <row r="52" spans="1:18" s="42" customFormat="1" ht="16" customHeight="1" x14ac:dyDescent="0.15">
      <c r="A52" s="151"/>
      <c r="B52" s="152" t="s">
        <v>160</v>
      </c>
      <c r="C52" s="153"/>
      <c r="D52" s="153"/>
      <c r="E52" s="153"/>
      <c r="F52" s="153"/>
      <c r="G52" s="153"/>
      <c r="H52" s="154"/>
      <c r="J52" s="152" t="s">
        <v>133</v>
      </c>
      <c r="K52" s="153"/>
      <c r="L52" s="153"/>
      <c r="M52" s="153"/>
      <c r="N52" s="153"/>
      <c r="O52" s="153"/>
      <c r="P52" s="153"/>
      <c r="Q52" s="153"/>
      <c r="R52" s="154"/>
    </row>
    <row r="53" spans="1:18" ht="32" customHeight="1" x14ac:dyDescent="0.15">
      <c r="A53" s="151"/>
      <c r="B53" s="40" t="s">
        <v>125</v>
      </c>
      <c r="C53" s="147" t="s">
        <v>161</v>
      </c>
      <c r="D53" s="147"/>
      <c r="E53" s="147"/>
      <c r="F53" s="147"/>
      <c r="G53" s="147"/>
      <c r="H53" s="147"/>
      <c r="J53" s="21" t="s">
        <v>49</v>
      </c>
      <c r="K53" s="20" t="str">
        <f>C53</f>
        <v>โครงการเสริมสร้างความสุขบุคลากรด้านสาธารณสุขและสร้างภาคีเครือข่ายด้านสาธารณสุขรวมถึงจัดหาบุคลากรทางการแพทย์</v>
      </c>
      <c r="L53" s="41">
        <f>'8.ค่าน้ำหนักโครงการ'!C45</f>
        <v>22.5</v>
      </c>
      <c r="M53" s="41">
        <f>'8.ค่าน้ำหนักโครงการ'!D45</f>
        <v>15</v>
      </c>
      <c r="N53" s="41">
        <f>'8.ค่าน้ำหนักโครงการ'!E45</f>
        <v>12.5</v>
      </c>
      <c r="O53" s="41">
        <f>'8.ค่าน้ำหนักโครงการ'!F45</f>
        <v>20</v>
      </c>
      <c r="P53" s="41">
        <f>'8.ค่าน้ำหนักโครงการ'!G45</f>
        <v>15</v>
      </c>
      <c r="Q53" s="41">
        <f>'8.ค่าน้ำหนักโครงการ'!H45</f>
        <v>5</v>
      </c>
      <c r="R53" s="41">
        <f>'8.ค่าน้ำหนักโครงการ'!I45</f>
        <v>90</v>
      </c>
    </row>
    <row r="54" spans="1:18" ht="16" customHeight="1" x14ac:dyDescent="0.15">
      <c r="A54" s="151" t="s">
        <v>47</v>
      </c>
      <c r="B54" s="40"/>
      <c r="C54" s="147"/>
      <c r="D54" s="147"/>
      <c r="E54" s="147"/>
      <c r="F54" s="147"/>
      <c r="G54" s="147"/>
      <c r="H54" s="147"/>
      <c r="J54" s="21"/>
      <c r="K54" s="21"/>
      <c r="L54" s="21"/>
      <c r="M54" s="21"/>
      <c r="N54" s="21"/>
      <c r="O54" s="21"/>
      <c r="P54" s="21"/>
      <c r="Q54" s="21"/>
      <c r="R54" s="21"/>
    </row>
    <row r="55" spans="1:18" ht="16" customHeight="1" x14ac:dyDescent="0.15">
      <c r="A55" s="151"/>
      <c r="B55" s="40"/>
      <c r="C55" s="147"/>
      <c r="D55" s="147"/>
      <c r="E55" s="147"/>
      <c r="F55" s="147"/>
      <c r="G55" s="147"/>
      <c r="H55" s="147"/>
      <c r="J55" s="21"/>
      <c r="K55" s="21"/>
      <c r="L55" s="21"/>
      <c r="M55" s="21"/>
      <c r="N55" s="21"/>
      <c r="O55" s="21"/>
      <c r="P55" s="21"/>
      <c r="Q55" s="21"/>
      <c r="R55" s="21"/>
    </row>
    <row r="56" spans="1:18" ht="16" customHeight="1" x14ac:dyDescent="0.15">
      <c r="A56" s="151"/>
      <c r="B56" s="40"/>
      <c r="C56" s="147"/>
      <c r="D56" s="147"/>
      <c r="E56" s="147"/>
      <c r="F56" s="147"/>
      <c r="G56" s="147"/>
      <c r="H56" s="147"/>
      <c r="J56" s="21"/>
      <c r="K56" s="21"/>
      <c r="L56" s="21"/>
      <c r="M56" s="21"/>
      <c r="N56" s="21"/>
      <c r="O56" s="21"/>
      <c r="P56" s="21"/>
      <c r="Q56" s="21"/>
      <c r="R56" s="21"/>
    </row>
    <row r="57" spans="1:18" ht="16" customHeight="1" x14ac:dyDescent="0.15">
      <c r="A57" s="151"/>
      <c r="B57" s="40"/>
      <c r="C57" s="147"/>
      <c r="D57" s="147"/>
      <c r="E57" s="147"/>
      <c r="F57" s="147"/>
      <c r="G57" s="147"/>
      <c r="H57" s="147"/>
      <c r="J57" s="21"/>
      <c r="K57" s="21"/>
      <c r="L57" s="21"/>
      <c r="M57" s="21"/>
      <c r="N57" s="21"/>
      <c r="O57" s="21"/>
      <c r="P57" s="21"/>
      <c r="Q57" s="21"/>
      <c r="R57" s="21"/>
    </row>
    <row r="60" spans="1:18" ht="16" customHeight="1" x14ac:dyDescent="0.15">
      <c r="A60" s="14" t="s">
        <v>117</v>
      </c>
      <c r="B60" s="155"/>
      <c r="C60" s="156"/>
      <c r="D60" s="156"/>
      <c r="E60" s="156"/>
      <c r="F60" s="156"/>
      <c r="G60" s="156"/>
      <c r="H60" s="157"/>
    </row>
    <row r="61" spans="1:18" ht="60" x14ac:dyDescent="0.15">
      <c r="A61" s="32" t="s">
        <v>120</v>
      </c>
      <c r="B61" s="158" t="s">
        <v>43</v>
      </c>
      <c r="C61" s="159"/>
      <c r="D61" s="159"/>
      <c r="E61" s="159"/>
      <c r="F61" s="159"/>
      <c r="G61" s="159"/>
      <c r="H61" s="160"/>
      <c r="J61" s="9" t="s">
        <v>121</v>
      </c>
      <c r="K61" s="9" t="s">
        <v>122</v>
      </c>
      <c r="L61" s="12" t="s">
        <v>68</v>
      </c>
      <c r="M61" s="12" t="s">
        <v>69</v>
      </c>
      <c r="N61" s="12" t="s">
        <v>70</v>
      </c>
      <c r="O61" s="12" t="s">
        <v>71</v>
      </c>
      <c r="P61" s="12" t="s">
        <v>55</v>
      </c>
      <c r="Q61" s="12" t="s">
        <v>72</v>
      </c>
      <c r="R61" s="22" t="s">
        <v>73</v>
      </c>
    </row>
    <row r="62" spans="1:18" s="42" customFormat="1" ht="14" customHeight="1" x14ac:dyDescent="0.15">
      <c r="A62" s="161" t="s">
        <v>128</v>
      </c>
      <c r="B62" s="152" t="s">
        <v>162</v>
      </c>
      <c r="C62" s="153"/>
      <c r="D62" s="153"/>
      <c r="E62" s="153"/>
      <c r="F62" s="153"/>
      <c r="G62" s="153"/>
      <c r="H62" s="154"/>
      <c r="J62" s="152" t="str">
        <f>B62</f>
        <v xml:space="preserve">ความเสี่ยง : สูญเสียระบบนิเวศ (ป่าผลัดใบขยายตัว) /สูญเสียความหลากหลายทางชีวภาพ </v>
      </c>
      <c r="K62" s="153"/>
      <c r="L62" s="153"/>
      <c r="M62" s="153"/>
      <c r="N62" s="153"/>
      <c r="O62" s="153"/>
      <c r="P62" s="153"/>
      <c r="Q62" s="153"/>
      <c r="R62" s="154"/>
    </row>
    <row r="63" spans="1:18" ht="16" customHeight="1" x14ac:dyDescent="0.15">
      <c r="A63" s="162"/>
      <c r="B63" s="40" t="s">
        <v>124</v>
      </c>
      <c r="C63" s="147" t="s">
        <v>163</v>
      </c>
      <c r="D63" s="147"/>
      <c r="E63" s="147"/>
      <c r="F63" s="147"/>
      <c r="G63" s="147"/>
      <c r="H63" s="147"/>
      <c r="J63" s="21" t="s">
        <v>48</v>
      </c>
      <c r="K63" s="21" t="str">
        <f>C63</f>
        <v>โครงการปลูกป่าและเพิ่มพื้นที่ป่าในพื้นที่ที่ถูกบุกรุก</v>
      </c>
      <c r="L63" s="41">
        <f>'8.ค่าน้ำหนักโครงการ'!C60</f>
        <v>21.444444444444443</v>
      </c>
      <c r="M63" s="41">
        <f>'8.ค่าน้ำหนักโครงการ'!D60</f>
        <v>13.444444444444445</v>
      </c>
      <c r="N63" s="41">
        <f>'8.ค่าน้ำหนักโครงการ'!E60</f>
        <v>13.555555555555555</v>
      </c>
      <c r="O63" s="41">
        <f>'8.ค่าน้ำหนักโครงการ'!F60</f>
        <v>16.444444444444443</v>
      </c>
      <c r="P63" s="41">
        <f>'8.ค่าน้ำหนักโครงการ'!G60</f>
        <v>12.333333333333334</v>
      </c>
      <c r="Q63" s="41">
        <f>'8.ค่าน้ำหนักโครงการ'!H60</f>
        <v>6.8888888888888893</v>
      </c>
      <c r="R63" s="41">
        <f>'8.ค่าน้ำหนักโครงการ'!I60</f>
        <v>84.1111111111111</v>
      </c>
    </row>
    <row r="64" spans="1:18" ht="16" customHeight="1" x14ac:dyDescent="0.15">
      <c r="A64" s="162"/>
      <c r="B64" s="40" t="s">
        <v>125</v>
      </c>
      <c r="C64" s="164" t="s">
        <v>164</v>
      </c>
      <c r="D64" s="165"/>
      <c r="E64" s="165"/>
      <c r="F64" s="165"/>
      <c r="G64" s="165"/>
      <c r="H64" s="166"/>
      <c r="J64" s="21" t="s">
        <v>49</v>
      </c>
      <c r="K64" s="21" t="str">
        <f>C64</f>
        <v>โครงการป้องกันไฟป่าและหมกควัน</v>
      </c>
      <c r="L64" s="41">
        <f>'8.ค่าน้ำหนักโครงการ'!C61</f>
        <v>22</v>
      </c>
      <c r="M64" s="41">
        <f>'8.ค่าน้ำหนักโครงการ'!D61</f>
        <v>14</v>
      </c>
      <c r="N64" s="41">
        <f>'8.ค่าน้ำหนักโครงการ'!E61</f>
        <v>13.888888888888889</v>
      </c>
      <c r="O64" s="41">
        <f>'8.ค่าน้ำหนักโครงการ'!F61</f>
        <v>15.555555555555555</v>
      </c>
      <c r="P64" s="41">
        <f>'8.ค่าน้ำหนักโครงการ'!G61</f>
        <v>13.444444444444445</v>
      </c>
      <c r="Q64" s="41">
        <f>'8.ค่าน้ำหนักโครงการ'!H61</f>
        <v>7.4444444444444446</v>
      </c>
      <c r="R64" s="41">
        <f>'8.ค่าน้ำหนักโครงการ'!I61</f>
        <v>86.333333333333329</v>
      </c>
    </row>
    <row r="65" spans="1:18" ht="16" customHeight="1" x14ac:dyDescent="0.15">
      <c r="A65" s="162"/>
      <c r="B65" s="34" t="s">
        <v>165</v>
      </c>
      <c r="C65" s="35"/>
      <c r="D65" s="35"/>
      <c r="E65" s="35"/>
      <c r="F65" s="35"/>
      <c r="G65" s="35"/>
      <c r="H65" s="36"/>
      <c r="J65" s="34" t="str">
        <f>B65</f>
        <v>ความเสี่ยง : ปริมาณน้ำท่า/น้ำฟ้าลดลง</v>
      </c>
      <c r="K65" s="35"/>
      <c r="L65" s="35"/>
      <c r="M65" s="35"/>
      <c r="N65" s="35"/>
      <c r="O65" s="35"/>
      <c r="P65" s="35"/>
      <c r="Q65" s="35"/>
      <c r="R65" s="36"/>
    </row>
    <row r="66" spans="1:18" s="42" customFormat="1" ht="16" customHeight="1" x14ac:dyDescent="0.15">
      <c r="A66" s="163"/>
      <c r="B66" s="40" t="s">
        <v>127</v>
      </c>
      <c r="C66" s="147" t="s">
        <v>166</v>
      </c>
      <c r="D66" s="147"/>
      <c r="E66" s="147"/>
      <c r="F66" s="147"/>
      <c r="G66" s="147"/>
      <c r="H66" s="147"/>
      <c r="J66" s="21" t="s">
        <v>50</v>
      </c>
      <c r="K66" s="21" t="str">
        <f>C66</f>
        <v>โครงการจัดทำฝายชะลอน้ำ</v>
      </c>
      <c r="L66" s="41">
        <f>'8.ค่าน้ำหนักโครงการ'!C62</f>
        <v>15.111111111111111</v>
      </c>
      <c r="M66" s="41">
        <f>'8.ค่าน้ำหนักโครงการ'!D62</f>
        <v>11.444444444444445</v>
      </c>
      <c r="N66" s="41">
        <f>'8.ค่าน้ำหนักโครงการ'!E62</f>
        <v>11.444444444444445</v>
      </c>
      <c r="O66" s="41">
        <f>'8.ค่าน้ำหนักโครงการ'!F62</f>
        <v>14.777777777777779</v>
      </c>
      <c r="P66" s="41">
        <f>'8.ค่าน้ำหนักโครงการ'!G62</f>
        <v>11.111111111111111</v>
      </c>
      <c r="Q66" s="41">
        <f>'8.ค่าน้ำหนักโครงการ'!H62</f>
        <v>5.7777777777777777</v>
      </c>
      <c r="R66" s="41">
        <f>'8.ค่าน้ำหนักโครงการ'!I62</f>
        <v>69.666666666666657</v>
      </c>
    </row>
    <row r="67" spans="1:18" ht="16" customHeight="1" x14ac:dyDescent="0.15">
      <c r="A67" s="148" t="s">
        <v>46</v>
      </c>
      <c r="B67" s="40"/>
      <c r="C67" s="147"/>
      <c r="D67" s="147"/>
      <c r="E67" s="147"/>
      <c r="F67" s="147"/>
      <c r="G67" s="147"/>
      <c r="H67" s="147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16" customHeight="1" x14ac:dyDescent="0.15">
      <c r="A68" s="150"/>
      <c r="B68" s="40"/>
      <c r="C68" s="147"/>
      <c r="D68" s="147"/>
      <c r="E68" s="147"/>
      <c r="F68" s="147"/>
      <c r="G68" s="147"/>
      <c r="H68" s="147"/>
      <c r="J68" s="21"/>
      <c r="K68" s="21"/>
      <c r="L68" s="21"/>
      <c r="M68" s="21"/>
      <c r="N68" s="21"/>
      <c r="O68" s="21"/>
      <c r="P68" s="21"/>
      <c r="Q68" s="21"/>
      <c r="R68" s="21"/>
    </row>
    <row r="69" spans="1:18" ht="16" customHeight="1" x14ac:dyDescent="0.15">
      <c r="A69" s="148" t="s">
        <v>47</v>
      </c>
      <c r="B69" s="152" t="s">
        <v>165</v>
      </c>
      <c r="C69" s="153"/>
      <c r="D69" s="153"/>
      <c r="E69" s="153"/>
      <c r="F69" s="153"/>
      <c r="G69" s="153"/>
      <c r="H69" s="154"/>
      <c r="J69" s="59" t="str">
        <f>B69</f>
        <v>ความเสี่ยง : ปริมาณน้ำท่า/น้ำฟ้าลดลง</v>
      </c>
      <c r="K69" s="21"/>
      <c r="L69" s="21"/>
      <c r="M69" s="21"/>
      <c r="N69" s="21"/>
      <c r="O69" s="21"/>
      <c r="P69" s="21"/>
      <c r="Q69" s="21"/>
      <c r="R69" s="21"/>
    </row>
    <row r="70" spans="1:18" ht="16" customHeight="1" x14ac:dyDescent="0.15">
      <c r="A70" s="149"/>
      <c r="B70" s="107" t="s">
        <v>126</v>
      </c>
      <c r="C70" s="147" t="s">
        <v>167</v>
      </c>
      <c r="D70" s="147"/>
      <c r="E70" s="147"/>
      <c r="F70" s="147"/>
      <c r="G70" s="147"/>
      <c r="H70" s="147"/>
      <c r="I70" s="31"/>
      <c r="J70" s="21" t="str">
        <f>B70</f>
        <v>โครงการที่ 4</v>
      </c>
      <c r="K70" s="21" t="str">
        <f>C70</f>
        <v>โครงการจัดที่ดินให้ชุมชน (คทช.)</v>
      </c>
      <c r="L70" s="41">
        <f>'8.ค่าน้ำหนักโครงการ'!C63</f>
        <v>21.444444444444443</v>
      </c>
      <c r="M70" s="41">
        <f>'8.ค่าน้ำหนักโครงการ'!D63</f>
        <v>12.777777777777779</v>
      </c>
      <c r="N70" s="41">
        <f>'8.ค่าน้ำหนักโครงการ'!E63</f>
        <v>12.555555555555555</v>
      </c>
      <c r="O70" s="41">
        <f>'8.ค่าน้ำหนักโครงการ'!F63</f>
        <v>14.222222222222221</v>
      </c>
      <c r="P70" s="41">
        <f>'8.ค่าน้ำหนักโครงการ'!G63</f>
        <v>10.333333333333334</v>
      </c>
      <c r="Q70" s="41">
        <f>'8.ค่าน้ำหนักโครงการ'!H63</f>
        <v>6.666666666666667</v>
      </c>
      <c r="R70" s="41">
        <f>'8.ค่าน้ำหนักโครงการ'!I63</f>
        <v>78</v>
      </c>
    </row>
    <row r="71" spans="1:18" ht="16" customHeight="1" x14ac:dyDescent="0.15">
      <c r="A71" s="149"/>
      <c r="B71" s="40"/>
      <c r="C71" s="147"/>
      <c r="D71" s="147"/>
      <c r="E71" s="147"/>
      <c r="F71" s="147"/>
      <c r="G71" s="147"/>
      <c r="H71" s="147"/>
      <c r="J71" s="21"/>
      <c r="K71" s="21"/>
      <c r="L71" s="21"/>
      <c r="M71" s="21"/>
      <c r="N71" s="21"/>
      <c r="O71" s="21"/>
      <c r="P71" s="21"/>
      <c r="Q71" s="21"/>
      <c r="R71" s="21"/>
    </row>
    <row r="72" spans="1:18" ht="16" customHeight="1" x14ac:dyDescent="0.15">
      <c r="A72" s="149"/>
      <c r="B72" s="40"/>
      <c r="C72" s="147"/>
      <c r="D72" s="147"/>
      <c r="E72" s="147"/>
      <c r="F72" s="147"/>
      <c r="G72" s="147"/>
      <c r="H72" s="147"/>
      <c r="J72" s="21"/>
      <c r="K72" s="21"/>
      <c r="L72" s="21"/>
      <c r="M72" s="21"/>
      <c r="N72" s="21"/>
      <c r="O72" s="21"/>
      <c r="P72" s="21"/>
      <c r="Q72" s="21"/>
      <c r="R72" s="21"/>
    </row>
    <row r="75" spans="1:18" ht="16" customHeight="1" x14ac:dyDescent="0.15">
      <c r="A75" s="14" t="s">
        <v>134</v>
      </c>
      <c r="B75" s="155"/>
      <c r="C75" s="156"/>
      <c r="D75" s="156"/>
      <c r="E75" s="156"/>
      <c r="F75" s="156"/>
      <c r="G75" s="156"/>
      <c r="H75" s="157"/>
    </row>
    <row r="76" spans="1:18" ht="60" x14ac:dyDescent="0.15">
      <c r="A76" s="32" t="s">
        <v>120</v>
      </c>
      <c r="B76" s="158" t="s">
        <v>43</v>
      </c>
      <c r="C76" s="159"/>
      <c r="D76" s="159"/>
      <c r="E76" s="159"/>
      <c r="F76" s="159"/>
      <c r="G76" s="159"/>
      <c r="H76" s="160"/>
      <c r="J76" s="9" t="s">
        <v>121</v>
      </c>
      <c r="K76" s="9" t="s">
        <v>122</v>
      </c>
      <c r="L76" s="12" t="s">
        <v>68</v>
      </c>
      <c r="M76" s="12" t="s">
        <v>69</v>
      </c>
      <c r="N76" s="12" t="s">
        <v>70</v>
      </c>
      <c r="O76" s="12" t="s">
        <v>71</v>
      </c>
      <c r="P76" s="12" t="s">
        <v>55</v>
      </c>
      <c r="Q76" s="12" t="s">
        <v>72</v>
      </c>
      <c r="R76" s="22" t="s">
        <v>73</v>
      </c>
    </row>
    <row r="77" spans="1:18" ht="30" x14ac:dyDescent="0.15">
      <c r="A77" s="33" t="s">
        <v>128</v>
      </c>
      <c r="B77" s="40"/>
      <c r="C77" s="147"/>
      <c r="D77" s="147"/>
      <c r="E77" s="147"/>
      <c r="F77" s="147"/>
      <c r="G77" s="147"/>
      <c r="H77" s="147"/>
      <c r="J77" s="54"/>
      <c r="K77" s="55"/>
      <c r="L77" s="56"/>
      <c r="M77" s="56"/>
      <c r="N77" s="56"/>
      <c r="O77" s="56"/>
      <c r="P77" s="56"/>
      <c r="Q77" s="56"/>
      <c r="R77" s="57"/>
    </row>
    <row r="78" spans="1:18" s="42" customFormat="1" ht="14" customHeight="1" x14ac:dyDescent="0.15">
      <c r="A78" s="151" t="s">
        <v>46</v>
      </c>
      <c r="B78" s="152" t="s">
        <v>135</v>
      </c>
      <c r="C78" s="153"/>
      <c r="D78" s="153"/>
      <c r="E78" s="153"/>
      <c r="F78" s="153"/>
      <c r="G78" s="153"/>
      <c r="H78" s="154"/>
      <c r="J78" s="152" t="s">
        <v>135</v>
      </c>
      <c r="K78" s="153"/>
      <c r="L78" s="153"/>
      <c r="M78" s="153"/>
      <c r="N78" s="153"/>
      <c r="O78" s="153"/>
      <c r="P78" s="153"/>
      <c r="Q78" s="153"/>
      <c r="R78" s="154"/>
    </row>
    <row r="79" spans="1:18" ht="18.5" customHeight="1" x14ac:dyDescent="0.15">
      <c r="A79" s="151"/>
      <c r="B79" s="40" t="s">
        <v>124</v>
      </c>
      <c r="C79" s="147" t="s">
        <v>168</v>
      </c>
      <c r="D79" s="147"/>
      <c r="E79" s="147"/>
      <c r="F79" s="147"/>
      <c r="G79" s="147"/>
      <c r="H79" s="147"/>
      <c r="J79" s="21" t="s">
        <v>48</v>
      </c>
      <c r="K79" s="44" t="str">
        <f>C79</f>
        <v>โครงการแผนป้องกันและบรรเทาสาธารณภัย</v>
      </c>
      <c r="L79" s="41">
        <f>'8.ค่าน้ำหนักโครงการ'!C75</f>
        <v>23.75</v>
      </c>
      <c r="M79" s="41">
        <f>'8.ค่าน้ำหนักโครงการ'!D75</f>
        <v>14.25</v>
      </c>
      <c r="N79" s="41">
        <f>'8.ค่าน้ำหนักโครงการ'!E75</f>
        <v>14.375</v>
      </c>
      <c r="O79" s="41">
        <f>'8.ค่าน้ำหนักโครงการ'!F75</f>
        <v>19.125</v>
      </c>
      <c r="P79" s="41">
        <f>'8.ค่าน้ำหนักโครงการ'!G75</f>
        <v>13.75</v>
      </c>
      <c r="Q79" s="41">
        <f>'8.ค่าน้ำหนักโครงการ'!H75</f>
        <v>9.5</v>
      </c>
      <c r="R79" s="41">
        <f>'8.ค่าน้ำหนักโครงการ'!I75</f>
        <v>94.75</v>
      </c>
    </row>
    <row r="80" spans="1:18" ht="15" x14ac:dyDescent="0.15">
      <c r="A80" s="151"/>
      <c r="B80" s="40" t="s">
        <v>125</v>
      </c>
      <c r="C80" s="147" t="s">
        <v>169</v>
      </c>
      <c r="D80" s="147"/>
      <c r="E80" s="147"/>
      <c r="F80" s="147"/>
      <c r="G80" s="147"/>
      <c r="H80" s="147"/>
      <c r="J80" s="21" t="s">
        <v>49</v>
      </c>
      <c r="K80" s="45" t="str">
        <f>C80</f>
        <v xml:space="preserve">โครงการส่งเสริมความรู้การก่อสร้างที่เป็นมิตรกับสิ่งแวดล้อม </v>
      </c>
      <c r="L80" s="41">
        <f>'8.ค่าน้ำหนักโครงการ'!C76</f>
        <v>20.75</v>
      </c>
      <c r="M80" s="41">
        <f>'8.ค่าน้ำหนักโครงการ'!D76</f>
        <v>11.75</v>
      </c>
      <c r="N80" s="41">
        <f>'8.ค่าน้ำหนักโครงการ'!E76</f>
        <v>12.375</v>
      </c>
      <c r="O80" s="41">
        <f>'8.ค่าน้ำหนักโครงการ'!F76</f>
        <v>16.125</v>
      </c>
      <c r="P80" s="41">
        <f>'8.ค่าน้ำหนักโครงการ'!G76</f>
        <v>14</v>
      </c>
      <c r="Q80" s="41">
        <f>'8.ค่าน้ำหนักโครงการ'!H76</f>
        <v>4.5</v>
      </c>
      <c r="R80" s="41">
        <f>'8.ค่าน้ำหนักโครงการ'!I76</f>
        <v>79.5</v>
      </c>
    </row>
    <row r="81" spans="1:18" s="42" customFormat="1" x14ac:dyDescent="0.15">
      <c r="A81" s="151"/>
      <c r="B81" s="152" t="s">
        <v>170</v>
      </c>
      <c r="C81" s="153"/>
      <c r="D81" s="153"/>
      <c r="E81" s="153"/>
      <c r="F81" s="153"/>
      <c r="G81" s="153"/>
      <c r="H81" s="154"/>
      <c r="J81" s="152" t="s">
        <v>136</v>
      </c>
      <c r="K81" s="153"/>
      <c r="L81" s="153"/>
      <c r="M81" s="153"/>
      <c r="N81" s="153"/>
      <c r="O81" s="153"/>
      <c r="P81" s="153"/>
      <c r="Q81" s="153"/>
      <c r="R81" s="154"/>
    </row>
    <row r="82" spans="1:18" ht="16" customHeight="1" x14ac:dyDescent="0.15">
      <c r="A82" s="151"/>
      <c r="B82" s="40" t="s">
        <v>127</v>
      </c>
      <c r="C82" s="147" t="s">
        <v>171</v>
      </c>
      <c r="D82" s="147"/>
      <c r="E82" s="147"/>
      <c r="F82" s="147"/>
      <c r="G82" s="147"/>
      <c r="H82" s="147"/>
      <c r="J82" s="21" t="s">
        <v>50</v>
      </c>
      <c r="K82" s="21" t="str">
        <f t="shared" ref="K82" si="6">C82</f>
        <v>โครงการซักซ้อมแผนป้องกันและบรรเทาสาธารณภัย</v>
      </c>
      <c r="L82" s="41">
        <f>'8.ค่าน้ำหนักโครงการ'!C77</f>
        <v>22</v>
      </c>
      <c r="M82" s="41">
        <f>'8.ค่าน้ำหนักโครงการ'!D77</f>
        <v>13.125</v>
      </c>
      <c r="N82" s="41">
        <f>'8.ค่าน้ำหนักโครงการ'!E77</f>
        <v>13.375</v>
      </c>
      <c r="O82" s="41">
        <f>'8.ค่าน้ำหนักโครงการ'!F77</f>
        <v>17</v>
      </c>
      <c r="P82" s="41">
        <f>'8.ค่าน้ำหนักโครงการ'!G77</f>
        <v>13.625</v>
      </c>
      <c r="Q82" s="41">
        <f>'8.ค่าน้ำหนักโครงการ'!H77</f>
        <v>6.125</v>
      </c>
      <c r="R82" s="41">
        <f>'8.ค่าน้ำหนักโครงการ'!I77</f>
        <v>85.25</v>
      </c>
    </row>
    <row r="83" spans="1:18" ht="16" customHeight="1" x14ac:dyDescent="0.15">
      <c r="A83" s="151"/>
      <c r="B83" s="152" t="s">
        <v>170</v>
      </c>
      <c r="C83" s="153"/>
      <c r="D83" s="153"/>
      <c r="E83" s="153"/>
      <c r="F83" s="153"/>
      <c r="G83" s="153"/>
      <c r="H83" s="154"/>
      <c r="J83" s="152" t="str">
        <f>B83</f>
        <v>ความเสี่ยง :  สาธารณูปโภคเสียหาย</v>
      </c>
      <c r="K83" s="153"/>
      <c r="L83" s="153"/>
      <c r="M83" s="153"/>
      <c r="N83" s="153"/>
      <c r="O83" s="153"/>
      <c r="P83" s="153"/>
      <c r="Q83" s="153"/>
      <c r="R83" s="154"/>
    </row>
    <row r="84" spans="1:18" ht="16" customHeight="1" x14ac:dyDescent="0.15">
      <c r="A84" s="151"/>
      <c r="B84" s="40" t="s">
        <v>126</v>
      </c>
      <c r="C84" s="147" t="s">
        <v>172</v>
      </c>
      <c r="D84" s="147"/>
      <c r="E84" s="147"/>
      <c r="F84" s="147"/>
      <c r="G84" s="147"/>
      <c r="H84" s="147"/>
      <c r="J84" s="21" t="s">
        <v>51</v>
      </c>
      <c r="K84" s="21" t="str">
        <f>C84</f>
        <v>โครงการปรับปรุงซ่อมแซมเหตุสาธารณภัยฉุกเฉิน</v>
      </c>
      <c r="L84" s="41">
        <f>'8.ค่าน้ำหนักโครงการ'!C78</f>
        <v>19.625</v>
      </c>
      <c r="M84" s="41">
        <f>'8.ค่าน้ำหนักโครงการ'!D78</f>
        <v>13.375</v>
      </c>
      <c r="N84" s="41">
        <f>'8.ค่าน้ำหนักโครงการ'!E78</f>
        <v>13.25</v>
      </c>
      <c r="O84" s="41">
        <f>'8.ค่าน้ำหนักโครงการ'!F78</f>
        <v>17.625</v>
      </c>
      <c r="P84" s="41">
        <f>'8.ค่าน้ำหนักโครงการ'!G78</f>
        <v>12.875</v>
      </c>
      <c r="Q84" s="41">
        <f>'8.ค่าน้ำหนักโครงการ'!H78</f>
        <v>6</v>
      </c>
      <c r="R84" s="41">
        <f>'8.ค่าน้ำหนักโครงการ'!I78</f>
        <v>82.75</v>
      </c>
    </row>
    <row r="85" spans="1:18" ht="16" customHeight="1" x14ac:dyDescent="0.15">
      <c r="A85" s="148" t="s">
        <v>47</v>
      </c>
      <c r="B85" s="40"/>
      <c r="C85" s="147"/>
      <c r="D85" s="147"/>
      <c r="E85" s="147"/>
      <c r="F85" s="147"/>
      <c r="G85" s="147"/>
      <c r="H85" s="147"/>
      <c r="J85" s="21"/>
      <c r="K85" s="21"/>
      <c r="L85" s="21"/>
      <c r="M85" s="21"/>
      <c r="N85" s="21"/>
      <c r="O85" s="21"/>
      <c r="P85" s="21"/>
      <c r="Q85" s="21"/>
      <c r="R85" s="21"/>
    </row>
    <row r="86" spans="1:18" ht="16" customHeight="1" x14ac:dyDescent="0.15">
      <c r="A86" s="149"/>
      <c r="B86" s="40"/>
      <c r="C86" s="147"/>
      <c r="D86" s="147"/>
      <c r="E86" s="147"/>
      <c r="F86" s="147"/>
      <c r="G86" s="147"/>
      <c r="H86" s="147"/>
      <c r="J86" s="21"/>
      <c r="K86" s="21"/>
      <c r="L86" s="21"/>
      <c r="M86" s="21"/>
      <c r="N86" s="21"/>
      <c r="O86" s="21"/>
      <c r="P86" s="21"/>
      <c r="Q86" s="21"/>
      <c r="R86" s="21"/>
    </row>
    <row r="87" spans="1:18" ht="16" customHeight="1" x14ac:dyDescent="0.15">
      <c r="A87" s="149"/>
      <c r="B87" s="40"/>
      <c r="C87" s="147"/>
      <c r="D87" s="147"/>
      <c r="E87" s="147"/>
      <c r="F87" s="147"/>
      <c r="G87" s="147"/>
      <c r="H87" s="147"/>
      <c r="J87" s="21"/>
      <c r="K87" s="21"/>
      <c r="L87" s="21"/>
      <c r="M87" s="21"/>
      <c r="N87" s="21"/>
      <c r="O87" s="21"/>
      <c r="P87" s="21"/>
      <c r="Q87" s="21"/>
      <c r="R87" s="21"/>
    </row>
    <row r="88" spans="1:18" ht="16" customHeight="1" x14ac:dyDescent="0.15">
      <c r="A88" s="149"/>
      <c r="B88" s="40"/>
      <c r="C88" s="147"/>
      <c r="D88" s="147"/>
      <c r="E88" s="147"/>
      <c r="F88" s="147"/>
      <c r="G88" s="147"/>
      <c r="H88" s="147"/>
      <c r="J88" s="21"/>
      <c r="K88" s="21"/>
      <c r="L88" s="21"/>
      <c r="M88" s="21"/>
      <c r="N88" s="21"/>
      <c r="O88" s="21"/>
      <c r="P88" s="21"/>
      <c r="Q88" s="21"/>
      <c r="R88" s="21"/>
    </row>
    <row r="89" spans="1:18" ht="16" customHeight="1" x14ac:dyDescent="0.15">
      <c r="A89" s="150"/>
      <c r="B89" s="40"/>
      <c r="C89" s="147"/>
      <c r="D89" s="147"/>
      <c r="E89" s="147"/>
      <c r="F89" s="147"/>
      <c r="G89" s="147"/>
      <c r="H89" s="147"/>
      <c r="J89" s="21"/>
      <c r="K89" s="21"/>
      <c r="L89" s="21"/>
      <c r="M89" s="21"/>
      <c r="N89" s="21"/>
      <c r="O89" s="21"/>
      <c r="P89" s="21"/>
      <c r="Q89" s="21"/>
      <c r="R89" s="21"/>
    </row>
  </sheetData>
  <mergeCells count="98">
    <mergeCell ref="J13:R13"/>
    <mergeCell ref="A18:A21"/>
    <mergeCell ref="B17:H17"/>
    <mergeCell ref="A36:A41"/>
    <mergeCell ref="C35:H35"/>
    <mergeCell ref="B16:H16"/>
    <mergeCell ref="C19:H19"/>
    <mergeCell ref="C23:H23"/>
    <mergeCell ref="C25:H25"/>
    <mergeCell ref="C21:H21"/>
    <mergeCell ref="B20:H20"/>
    <mergeCell ref="C27:H27"/>
    <mergeCell ref="A28:A31"/>
    <mergeCell ref="C28:H28"/>
    <mergeCell ref="C29:H29"/>
    <mergeCell ref="C30:H30"/>
    <mergeCell ref="A42:A44"/>
    <mergeCell ref="B4:H4"/>
    <mergeCell ref="B5:H5"/>
    <mergeCell ref="B10:H10"/>
    <mergeCell ref="J10:R10"/>
    <mergeCell ref="C11:H11"/>
    <mergeCell ref="C12:H12"/>
    <mergeCell ref="C13:H13"/>
    <mergeCell ref="A6:A11"/>
    <mergeCell ref="B6:H6"/>
    <mergeCell ref="J6:R6"/>
    <mergeCell ref="C7:H7"/>
    <mergeCell ref="B8:H8"/>
    <mergeCell ref="J8:R8"/>
    <mergeCell ref="C9:H9"/>
    <mergeCell ref="J12:R12"/>
    <mergeCell ref="C31:H31"/>
    <mergeCell ref="A22:A27"/>
    <mergeCell ref="B33:H33"/>
    <mergeCell ref="B34:H34"/>
    <mergeCell ref="B36:H36"/>
    <mergeCell ref="J36:R36"/>
    <mergeCell ref="C37:H37"/>
    <mergeCell ref="J50:R50"/>
    <mergeCell ref="C51:H51"/>
    <mergeCell ref="B39:H39"/>
    <mergeCell ref="J39:R39"/>
    <mergeCell ref="C40:H40"/>
    <mergeCell ref="C41:H41"/>
    <mergeCell ref="C42:H42"/>
    <mergeCell ref="C43:H43"/>
    <mergeCell ref="C44:H44"/>
    <mergeCell ref="C38:H38"/>
    <mergeCell ref="C49:H49"/>
    <mergeCell ref="B47:H47"/>
    <mergeCell ref="B48:H48"/>
    <mergeCell ref="J52:R52"/>
    <mergeCell ref="C53:H53"/>
    <mergeCell ref="A54:A57"/>
    <mergeCell ref="C54:H54"/>
    <mergeCell ref="C55:H55"/>
    <mergeCell ref="C56:H56"/>
    <mergeCell ref="C57:H57"/>
    <mergeCell ref="A50:A53"/>
    <mergeCell ref="B52:H52"/>
    <mergeCell ref="B50:H50"/>
    <mergeCell ref="B60:H60"/>
    <mergeCell ref="B61:H61"/>
    <mergeCell ref="A62:A66"/>
    <mergeCell ref="B62:H62"/>
    <mergeCell ref="J62:R62"/>
    <mergeCell ref="C63:H63"/>
    <mergeCell ref="C64:H64"/>
    <mergeCell ref="C66:H66"/>
    <mergeCell ref="A67:A68"/>
    <mergeCell ref="C70:H70"/>
    <mergeCell ref="A69:A72"/>
    <mergeCell ref="C71:H71"/>
    <mergeCell ref="C72:H72"/>
    <mergeCell ref="B69:H69"/>
    <mergeCell ref="C67:H67"/>
    <mergeCell ref="C68:H68"/>
    <mergeCell ref="J81:R81"/>
    <mergeCell ref="C82:H82"/>
    <mergeCell ref="B83:H83"/>
    <mergeCell ref="J83:R83"/>
    <mergeCell ref="C77:H77"/>
    <mergeCell ref="B75:H75"/>
    <mergeCell ref="B76:H76"/>
    <mergeCell ref="B78:H78"/>
    <mergeCell ref="J78:R78"/>
    <mergeCell ref="C79:H79"/>
    <mergeCell ref="C84:H84"/>
    <mergeCell ref="A85:A89"/>
    <mergeCell ref="C85:H85"/>
    <mergeCell ref="C86:H86"/>
    <mergeCell ref="C87:H87"/>
    <mergeCell ref="C88:H88"/>
    <mergeCell ref="C89:H89"/>
    <mergeCell ref="A78:A84"/>
    <mergeCell ref="C80:H80"/>
    <mergeCell ref="B81:H81"/>
  </mergeCells>
  <phoneticPr fontId="9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0DD0-A9B1-9941-AEAF-C853FB86633A}">
  <dimension ref="A1:L110"/>
  <sheetViews>
    <sheetView topLeftCell="A85" zoomScale="80" zoomScaleNormal="80" workbookViewId="0">
      <selection activeCell="A94" sqref="A94:L104"/>
    </sheetView>
  </sheetViews>
  <sheetFormatPr baseColWidth="10" defaultColWidth="8.83203125" defaultRowHeight="14" x14ac:dyDescent="0.15"/>
  <cols>
    <col min="1" max="1" width="38.6640625" bestFit="1" customWidth="1"/>
    <col min="2" max="2" width="12.6640625" customWidth="1"/>
    <col min="3" max="3" width="8.6640625" customWidth="1"/>
    <col min="7" max="7" width="8.6640625" customWidth="1"/>
    <col min="8" max="8" width="31.5" customWidth="1"/>
    <col min="9" max="9" width="41.5" customWidth="1"/>
    <col min="10" max="10" width="31.83203125" customWidth="1"/>
    <col min="11" max="11" width="40.5" customWidth="1"/>
    <col min="12" max="12" width="23" customWidth="1"/>
  </cols>
  <sheetData>
    <row r="1" spans="1:12" ht="15" x14ac:dyDescent="0.15">
      <c r="A1" s="4" t="s">
        <v>9</v>
      </c>
      <c r="B1" s="4" t="s">
        <v>111</v>
      </c>
    </row>
    <row r="2" spans="1:12" ht="15" x14ac:dyDescent="0.15">
      <c r="A2" s="4" t="s">
        <v>10</v>
      </c>
      <c r="B2" s="25">
        <v>2566</v>
      </c>
    </row>
    <row r="5" spans="1:12" x14ac:dyDescent="0.15">
      <c r="A5" s="13" t="s">
        <v>11</v>
      </c>
      <c r="B5" s="185" t="s">
        <v>119</v>
      </c>
      <c r="C5" s="185"/>
      <c r="D5" s="185"/>
      <c r="E5" s="185"/>
      <c r="F5" s="185"/>
      <c r="G5" s="185"/>
    </row>
    <row r="6" spans="1:12" ht="15" x14ac:dyDescent="0.15">
      <c r="A6" s="13" t="s">
        <v>44</v>
      </c>
      <c r="B6" s="194" t="s">
        <v>272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2" ht="15" x14ac:dyDescent="0.15">
      <c r="A7" s="60" t="s">
        <v>120</v>
      </c>
      <c r="B7" s="174" t="s">
        <v>43</v>
      </c>
      <c r="C7" s="175"/>
      <c r="D7" s="175"/>
      <c r="E7" s="175"/>
      <c r="F7" s="175"/>
      <c r="G7" s="175"/>
      <c r="H7" s="176"/>
      <c r="I7" s="17" t="s">
        <v>56</v>
      </c>
      <c r="J7" s="17" t="s">
        <v>57</v>
      </c>
      <c r="K7" s="17" t="s">
        <v>58</v>
      </c>
      <c r="L7" s="17" t="s">
        <v>59</v>
      </c>
    </row>
    <row r="8" spans="1:12" ht="18" customHeight="1" x14ac:dyDescent="0.15">
      <c r="A8" s="179" t="s">
        <v>45</v>
      </c>
      <c r="B8" s="193" t="s">
        <v>139</v>
      </c>
      <c r="C8" s="193"/>
      <c r="D8" s="193"/>
      <c r="E8" s="193"/>
      <c r="F8" s="193"/>
      <c r="G8" s="193"/>
      <c r="H8" s="193"/>
      <c r="I8" s="9"/>
      <c r="J8" s="9"/>
      <c r="K8" s="9"/>
      <c r="L8" s="9"/>
    </row>
    <row r="9" spans="1:12" ht="33" customHeight="1" x14ac:dyDescent="0.15">
      <c r="A9" s="180"/>
      <c r="B9" s="40" t="s">
        <v>124</v>
      </c>
      <c r="C9" s="147" t="s">
        <v>140</v>
      </c>
      <c r="D9" s="147"/>
      <c r="E9" s="147"/>
      <c r="F9" s="147"/>
      <c r="G9" s="147"/>
      <c r="H9" s="147"/>
      <c r="I9" s="21" t="s">
        <v>175</v>
      </c>
      <c r="J9" s="21" t="s">
        <v>176</v>
      </c>
      <c r="K9" s="24" t="s">
        <v>177</v>
      </c>
      <c r="L9" s="20" t="s">
        <v>178</v>
      </c>
    </row>
    <row r="10" spans="1:12" ht="16" customHeight="1" x14ac:dyDescent="0.15">
      <c r="A10" s="180"/>
      <c r="B10" s="193" t="s">
        <v>142</v>
      </c>
      <c r="C10" s="193"/>
      <c r="D10" s="193"/>
      <c r="E10" s="193"/>
      <c r="F10" s="193"/>
      <c r="G10" s="193"/>
      <c r="H10" s="193"/>
      <c r="I10" s="20"/>
      <c r="J10" s="20"/>
      <c r="K10" s="20"/>
      <c r="L10" s="20"/>
    </row>
    <row r="11" spans="1:12" ht="31" customHeight="1" x14ac:dyDescent="0.15">
      <c r="A11" s="180"/>
      <c r="B11" s="40" t="s">
        <v>125</v>
      </c>
      <c r="C11" s="147" t="s">
        <v>141</v>
      </c>
      <c r="D11" s="147"/>
      <c r="E11" s="147"/>
      <c r="F11" s="147"/>
      <c r="G11" s="147"/>
      <c r="H11" s="147"/>
      <c r="I11" s="20" t="s">
        <v>179</v>
      </c>
      <c r="J11" s="20" t="s">
        <v>180</v>
      </c>
      <c r="K11" s="20" t="s">
        <v>181</v>
      </c>
      <c r="L11" s="20" t="s">
        <v>182</v>
      </c>
    </row>
    <row r="12" spans="1:12" ht="16" customHeight="1" x14ac:dyDescent="0.15">
      <c r="A12" s="180"/>
      <c r="B12" s="193" t="s">
        <v>143</v>
      </c>
      <c r="C12" s="193"/>
      <c r="D12" s="193"/>
      <c r="E12" s="193"/>
      <c r="F12" s="193"/>
      <c r="G12" s="193"/>
      <c r="H12" s="193"/>
      <c r="I12" s="20"/>
      <c r="J12" s="20"/>
      <c r="K12" s="20"/>
      <c r="L12" s="20"/>
    </row>
    <row r="13" spans="1:12" ht="33" customHeight="1" x14ac:dyDescent="0.15">
      <c r="A13" s="186"/>
      <c r="B13" s="40" t="s">
        <v>127</v>
      </c>
      <c r="C13" s="147" t="s">
        <v>144</v>
      </c>
      <c r="D13" s="147"/>
      <c r="E13" s="147"/>
      <c r="F13" s="147"/>
      <c r="G13" s="147"/>
      <c r="H13" s="147"/>
      <c r="I13" s="20" t="s">
        <v>183</v>
      </c>
      <c r="J13" s="20" t="s">
        <v>176</v>
      </c>
      <c r="K13" s="20" t="s">
        <v>184</v>
      </c>
      <c r="L13" s="20" t="s">
        <v>185</v>
      </c>
    </row>
    <row r="14" spans="1:12" ht="74" customHeight="1" x14ac:dyDescent="0.15">
      <c r="I14" s="74" t="s">
        <v>248</v>
      </c>
      <c r="J14" s="75"/>
      <c r="K14" s="75"/>
      <c r="L14" s="75"/>
    </row>
    <row r="16" spans="1:12" x14ac:dyDescent="0.15">
      <c r="I16" s="111" t="s">
        <v>249</v>
      </c>
    </row>
    <row r="17" spans="1:12" x14ac:dyDescent="0.15">
      <c r="A17" s="76" t="s">
        <v>250</v>
      </c>
      <c r="B17" s="196" t="str">
        <f>B6</f>
        <v xml:space="preserve">เพิ่มความมั่นคงด้านน้ำของจังหวัด </v>
      </c>
      <c r="C17" s="196"/>
      <c r="D17" s="196"/>
      <c r="E17" s="196"/>
      <c r="F17" s="196"/>
      <c r="G17" s="196"/>
      <c r="H17" s="77"/>
      <c r="I17" s="112" t="s">
        <v>258</v>
      </c>
    </row>
    <row r="18" spans="1:12" ht="15" x14ac:dyDescent="0.15">
      <c r="I18" s="113" t="s">
        <v>259</v>
      </c>
      <c r="J18" s="68"/>
      <c r="K18" s="68"/>
      <c r="L18" s="68"/>
    </row>
    <row r="20" spans="1:12" ht="15" customHeight="1" x14ac:dyDescent="0.15"/>
    <row r="21" spans="1:12" ht="17.5" customHeight="1" x14ac:dyDescent="0.15">
      <c r="A21" s="13" t="s">
        <v>11</v>
      </c>
      <c r="B21" s="185" t="s">
        <v>114</v>
      </c>
      <c r="C21" s="185"/>
      <c r="D21" s="185"/>
      <c r="E21" s="185"/>
      <c r="F21" s="185"/>
      <c r="G21" s="185"/>
    </row>
    <row r="22" spans="1:12" ht="16.5" customHeight="1" x14ac:dyDescent="0.15">
      <c r="A22" s="13" t="s">
        <v>44</v>
      </c>
      <c r="B22" s="177" t="s">
        <v>271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</row>
    <row r="23" spans="1:12" ht="15" x14ac:dyDescent="0.15">
      <c r="A23" s="60" t="s">
        <v>120</v>
      </c>
      <c r="B23" s="174" t="s">
        <v>43</v>
      </c>
      <c r="C23" s="175"/>
      <c r="D23" s="175"/>
      <c r="E23" s="175"/>
      <c r="F23" s="175"/>
      <c r="G23" s="175"/>
      <c r="H23" s="176"/>
      <c r="I23" s="17" t="s">
        <v>56</v>
      </c>
      <c r="J23" s="17" t="s">
        <v>57</v>
      </c>
      <c r="K23" s="17" t="s">
        <v>58</v>
      </c>
      <c r="L23" s="17" t="s">
        <v>59</v>
      </c>
    </row>
    <row r="24" spans="1:12" s="42" customFormat="1" ht="14" customHeight="1" x14ac:dyDescent="0.15">
      <c r="A24" s="187" t="s">
        <v>128</v>
      </c>
      <c r="B24" s="34" t="s">
        <v>151</v>
      </c>
      <c r="C24" s="62"/>
      <c r="D24" s="62"/>
      <c r="E24" s="62"/>
      <c r="F24" s="62"/>
      <c r="G24" s="62"/>
      <c r="H24" s="62"/>
      <c r="I24" s="64"/>
      <c r="J24" s="64"/>
      <c r="K24" s="64"/>
      <c r="L24" s="64"/>
    </row>
    <row r="25" spans="1:12" ht="28" customHeight="1" x14ac:dyDescent="0.15">
      <c r="A25" s="188"/>
      <c r="B25" s="63" t="s">
        <v>124</v>
      </c>
      <c r="C25" s="147" t="s">
        <v>145</v>
      </c>
      <c r="D25" s="147"/>
      <c r="E25" s="147"/>
      <c r="F25" s="147"/>
      <c r="G25" s="147"/>
      <c r="H25" s="147"/>
      <c r="I25" s="20" t="s">
        <v>186</v>
      </c>
      <c r="J25" s="20" t="s">
        <v>187</v>
      </c>
      <c r="K25" s="20" t="s">
        <v>188</v>
      </c>
      <c r="L25" s="20" t="s">
        <v>189</v>
      </c>
    </row>
    <row r="26" spans="1:12" ht="28" customHeight="1" x14ac:dyDescent="0.15">
      <c r="A26" s="188"/>
      <c r="B26" s="65" t="s">
        <v>148</v>
      </c>
      <c r="C26" s="66"/>
      <c r="D26" s="66"/>
      <c r="E26" s="66"/>
      <c r="F26" s="66"/>
      <c r="G26" s="66"/>
      <c r="H26" s="67"/>
      <c r="I26" s="69"/>
      <c r="J26" s="69"/>
      <c r="K26" s="69"/>
      <c r="L26" s="69"/>
    </row>
    <row r="27" spans="1:12" ht="28" customHeight="1" x14ac:dyDescent="0.15">
      <c r="A27" s="189"/>
      <c r="B27" s="63" t="s">
        <v>126</v>
      </c>
      <c r="C27" s="147" t="s">
        <v>149</v>
      </c>
      <c r="D27" s="147"/>
      <c r="E27" s="147"/>
      <c r="F27" s="147"/>
      <c r="G27" s="147"/>
      <c r="H27" s="147"/>
      <c r="I27" s="20" t="s">
        <v>198</v>
      </c>
      <c r="J27" s="20" t="s">
        <v>200</v>
      </c>
      <c r="K27" s="20" t="s">
        <v>202</v>
      </c>
      <c r="L27" s="20" t="s">
        <v>204</v>
      </c>
    </row>
    <row r="28" spans="1:12" s="42" customFormat="1" x14ac:dyDescent="0.15">
      <c r="A28" s="187" t="s">
        <v>46</v>
      </c>
      <c r="B28" s="65" t="s">
        <v>130</v>
      </c>
      <c r="C28" s="66"/>
      <c r="D28" s="66"/>
      <c r="E28" s="66"/>
      <c r="F28" s="66"/>
      <c r="G28" s="66"/>
      <c r="H28" s="67"/>
      <c r="I28" s="69"/>
      <c r="J28" s="69"/>
      <c r="K28" s="69"/>
      <c r="L28" s="69"/>
    </row>
    <row r="29" spans="1:12" ht="27" customHeight="1" x14ac:dyDescent="0.15">
      <c r="A29" s="188"/>
      <c r="B29" s="63" t="s">
        <v>125</v>
      </c>
      <c r="C29" s="147" t="s">
        <v>146</v>
      </c>
      <c r="D29" s="147"/>
      <c r="E29" s="147"/>
      <c r="F29" s="147"/>
      <c r="G29" s="147"/>
      <c r="H29" s="147"/>
      <c r="I29" s="20" t="s">
        <v>190</v>
      </c>
      <c r="J29" s="20" t="s">
        <v>191</v>
      </c>
      <c r="K29" s="20" t="s">
        <v>192</v>
      </c>
      <c r="L29" s="20" t="s">
        <v>193</v>
      </c>
    </row>
    <row r="30" spans="1:12" s="42" customFormat="1" ht="14" customHeight="1" x14ac:dyDescent="0.15">
      <c r="A30" s="188"/>
      <c r="B30" s="65" t="s">
        <v>174</v>
      </c>
      <c r="C30" s="66"/>
      <c r="D30" s="66"/>
      <c r="E30" s="66"/>
      <c r="F30" s="66"/>
      <c r="G30" s="66"/>
      <c r="H30" s="67"/>
      <c r="I30" s="69"/>
      <c r="J30" s="69"/>
      <c r="K30" s="69"/>
      <c r="L30" s="69"/>
    </row>
    <row r="31" spans="1:12" ht="30" x14ac:dyDescent="0.15">
      <c r="A31" s="188"/>
      <c r="B31" s="63" t="s">
        <v>127</v>
      </c>
      <c r="C31" s="147" t="s">
        <v>147</v>
      </c>
      <c r="D31" s="147"/>
      <c r="E31" s="147"/>
      <c r="F31" s="147"/>
      <c r="G31" s="147"/>
      <c r="H31" s="147"/>
      <c r="I31" s="20" t="s">
        <v>194</v>
      </c>
      <c r="J31" s="20" t="s">
        <v>195</v>
      </c>
      <c r="K31" s="20" t="s">
        <v>196</v>
      </c>
      <c r="L31" s="20" t="s">
        <v>197</v>
      </c>
    </row>
    <row r="32" spans="1:12" s="42" customFormat="1" ht="14" customHeight="1" x14ac:dyDescent="0.15">
      <c r="A32" s="188"/>
      <c r="B32" s="65" t="s">
        <v>148</v>
      </c>
      <c r="C32" s="66"/>
      <c r="D32" s="66"/>
      <c r="E32" s="66"/>
      <c r="F32" s="66"/>
      <c r="G32" s="66"/>
      <c r="H32" s="67"/>
      <c r="I32" s="69"/>
      <c r="J32" s="69"/>
      <c r="K32" s="69"/>
      <c r="L32" s="69"/>
    </row>
    <row r="33" spans="1:12" ht="33" customHeight="1" x14ac:dyDescent="0.15">
      <c r="A33" s="189"/>
      <c r="B33" s="63" t="s">
        <v>251</v>
      </c>
      <c r="C33" s="147" t="s">
        <v>150</v>
      </c>
      <c r="D33" s="147"/>
      <c r="E33" s="147"/>
      <c r="F33" s="147"/>
      <c r="G33" s="147"/>
      <c r="H33" s="147"/>
      <c r="I33" s="20" t="s">
        <v>199</v>
      </c>
      <c r="J33" s="20" t="s">
        <v>201</v>
      </c>
      <c r="K33" s="20" t="s">
        <v>203</v>
      </c>
      <c r="L33" s="20" t="s">
        <v>197</v>
      </c>
    </row>
    <row r="34" spans="1:12" ht="16" customHeight="1" x14ac:dyDescent="0.15">
      <c r="A34" s="60" t="s">
        <v>47</v>
      </c>
      <c r="B34" s="63"/>
      <c r="C34" s="147"/>
      <c r="D34" s="147"/>
      <c r="E34" s="147"/>
      <c r="F34" s="147"/>
      <c r="G34" s="147"/>
      <c r="H34" s="147"/>
      <c r="I34" s="20"/>
      <c r="J34" s="20"/>
      <c r="K34" s="20"/>
      <c r="L34" s="20"/>
    </row>
    <row r="35" spans="1:12" ht="74" customHeight="1" x14ac:dyDescent="0.15">
      <c r="I35" s="74" t="s">
        <v>248</v>
      </c>
      <c r="J35" s="75"/>
      <c r="K35" s="75"/>
      <c r="L35" s="75"/>
    </row>
    <row r="37" spans="1:12" x14ac:dyDescent="0.15">
      <c r="I37" s="111" t="s">
        <v>249</v>
      </c>
    </row>
    <row r="38" spans="1:12" x14ac:dyDescent="0.15">
      <c r="A38" s="76" t="s">
        <v>250</v>
      </c>
      <c r="B38" s="196" t="str">
        <f>B22</f>
        <v xml:space="preserve">รักษาผลิตภาพการผลิตและความมั่นคงทางอาหาร </v>
      </c>
      <c r="C38" s="196"/>
      <c r="D38" s="196"/>
      <c r="E38" s="196"/>
      <c r="F38" s="196"/>
      <c r="G38" s="196"/>
      <c r="H38" s="77"/>
      <c r="I38" s="112" t="s">
        <v>260</v>
      </c>
    </row>
    <row r="39" spans="1:12" ht="15" x14ac:dyDescent="0.15">
      <c r="I39" s="114" t="s">
        <v>261</v>
      </c>
    </row>
    <row r="41" spans="1:12" x14ac:dyDescent="0.15">
      <c r="A41" s="13" t="s">
        <v>11</v>
      </c>
      <c r="B41" s="185" t="s">
        <v>173</v>
      </c>
      <c r="C41" s="185"/>
      <c r="D41" s="185"/>
      <c r="E41" s="185"/>
      <c r="F41" s="185"/>
      <c r="G41" s="185"/>
    </row>
    <row r="42" spans="1:12" x14ac:dyDescent="0.15">
      <c r="A42" s="13" t="s">
        <v>44</v>
      </c>
      <c r="B42" s="177" t="s">
        <v>270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</row>
    <row r="43" spans="1:12" ht="15" x14ac:dyDescent="0.15">
      <c r="A43" s="60" t="s">
        <v>120</v>
      </c>
      <c r="B43" s="174" t="s">
        <v>43</v>
      </c>
      <c r="C43" s="175"/>
      <c r="D43" s="175"/>
      <c r="E43" s="175"/>
      <c r="F43" s="175"/>
      <c r="G43" s="175"/>
      <c r="H43" s="176"/>
      <c r="I43" s="17" t="s">
        <v>56</v>
      </c>
      <c r="J43" s="17" t="s">
        <v>57</v>
      </c>
      <c r="K43" s="17" t="s">
        <v>58</v>
      </c>
      <c r="L43" s="17" t="s">
        <v>59</v>
      </c>
    </row>
    <row r="44" spans="1:12" ht="30" x14ac:dyDescent="0.15">
      <c r="A44" s="60" t="s">
        <v>128</v>
      </c>
      <c r="B44" s="40"/>
      <c r="C44" s="147"/>
      <c r="D44" s="147"/>
      <c r="E44" s="147"/>
      <c r="F44" s="147"/>
      <c r="G44" s="147"/>
      <c r="H44" s="147"/>
      <c r="I44" s="20"/>
      <c r="J44" s="20"/>
      <c r="K44" s="20"/>
      <c r="L44" s="20"/>
    </row>
    <row r="45" spans="1:12" s="42" customFormat="1" ht="14" customHeight="1" x14ac:dyDescent="0.15">
      <c r="A45" s="187" t="s">
        <v>46</v>
      </c>
      <c r="B45" s="152" t="s">
        <v>152</v>
      </c>
      <c r="C45" s="153"/>
      <c r="D45" s="153"/>
      <c r="E45" s="153"/>
      <c r="F45" s="153"/>
      <c r="G45" s="153"/>
      <c r="H45" s="154"/>
      <c r="I45" s="64"/>
      <c r="J45" s="64"/>
      <c r="K45" s="64"/>
      <c r="L45" s="64"/>
    </row>
    <row r="46" spans="1:12" ht="46" customHeight="1" x14ac:dyDescent="0.15">
      <c r="A46" s="188"/>
      <c r="B46" s="40" t="s">
        <v>124</v>
      </c>
      <c r="C46" s="147" t="s">
        <v>153</v>
      </c>
      <c r="D46" s="147"/>
      <c r="E46" s="147"/>
      <c r="F46" s="147"/>
      <c r="G46" s="147"/>
      <c r="H46" s="147"/>
      <c r="I46" s="20" t="s">
        <v>205</v>
      </c>
      <c r="J46" s="20" t="s">
        <v>206</v>
      </c>
      <c r="K46" s="20" t="s">
        <v>207</v>
      </c>
      <c r="L46" s="20" t="s">
        <v>208</v>
      </c>
    </row>
    <row r="47" spans="1:12" ht="30" customHeight="1" x14ac:dyDescent="0.15">
      <c r="A47" s="188"/>
      <c r="B47" s="40" t="s">
        <v>125</v>
      </c>
      <c r="C47" s="147" t="s">
        <v>154</v>
      </c>
      <c r="D47" s="147"/>
      <c r="E47" s="147"/>
      <c r="F47" s="147"/>
      <c r="G47" s="147"/>
      <c r="H47" s="147"/>
      <c r="I47" s="20" t="s">
        <v>209</v>
      </c>
      <c r="J47" s="20" t="s">
        <v>210</v>
      </c>
      <c r="K47" s="20" t="s">
        <v>211</v>
      </c>
      <c r="L47" s="20" t="s">
        <v>212</v>
      </c>
    </row>
    <row r="48" spans="1:12" s="42" customFormat="1" ht="16" customHeight="1" x14ac:dyDescent="0.15">
      <c r="A48" s="188"/>
      <c r="B48" s="152" t="s">
        <v>155</v>
      </c>
      <c r="C48" s="153"/>
      <c r="D48" s="153"/>
      <c r="E48" s="153"/>
      <c r="F48" s="153"/>
      <c r="G48" s="153"/>
      <c r="H48" s="154"/>
      <c r="I48" s="69"/>
      <c r="J48" s="69"/>
      <c r="K48" s="69"/>
      <c r="L48" s="69"/>
    </row>
    <row r="49" spans="1:12" ht="35" customHeight="1" x14ac:dyDescent="0.15">
      <c r="A49" s="188"/>
      <c r="B49" s="40" t="s">
        <v>127</v>
      </c>
      <c r="C49" s="147" t="s">
        <v>156</v>
      </c>
      <c r="D49" s="147"/>
      <c r="E49" s="147"/>
      <c r="F49" s="147"/>
      <c r="G49" s="147"/>
      <c r="H49" s="147"/>
      <c r="I49" s="20" t="s">
        <v>213</v>
      </c>
      <c r="J49" s="20" t="s">
        <v>214</v>
      </c>
      <c r="K49" s="20" t="s">
        <v>215</v>
      </c>
      <c r="L49" s="20" t="s">
        <v>212</v>
      </c>
    </row>
    <row r="50" spans="1:12" ht="57" customHeight="1" x14ac:dyDescent="0.15">
      <c r="A50" s="189"/>
      <c r="B50" s="40" t="s">
        <v>126</v>
      </c>
      <c r="C50" s="147" t="s">
        <v>157</v>
      </c>
      <c r="D50" s="147"/>
      <c r="E50" s="147"/>
      <c r="F50" s="147"/>
      <c r="G50" s="147"/>
      <c r="H50" s="147"/>
      <c r="I50" s="20" t="s">
        <v>216</v>
      </c>
      <c r="J50" s="20" t="s">
        <v>217</v>
      </c>
      <c r="K50" s="20" t="s">
        <v>218</v>
      </c>
      <c r="L50" s="20" t="s">
        <v>219</v>
      </c>
    </row>
    <row r="51" spans="1:12" ht="16" customHeight="1" x14ac:dyDescent="0.15">
      <c r="A51" s="60" t="s">
        <v>47</v>
      </c>
      <c r="B51" s="40"/>
      <c r="C51" s="147"/>
      <c r="D51" s="147"/>
      <c r="E51" s="147"/>
      <c r="F51" s="147"/>
      <c r="G51" s="147"/>
      <c r="H51" s="147"/>
      <c r="I51" s="20"/>
      <c r="J51" s="20"/>
      <c r="K51" s="20"/>
      <c r="L51" s="20"/>
    </row>
    <row r="52" spans="1:12" ht="74" customHeight="1" x14ac:dyDescent="0.15">
      <c r="I52" s="74" t="s">
        <v>248</v>
      </c>
      <c r="J52" s="75"/>
      <c r="K52" s="75"/>
      <c r="L52" s="75"/>
    </row>
    <row r="54" spans="1:12" x14ac:dyDescent="0.15">
      <c r="I54" s="111" t="s">
        <v>249</v>
      </c>
    </row>
    <row r="55" spans="1:12" x14ac:dyDescent="0.15">
      <c r="A55" s="76" t="s">
        <v>250</v>
      </c>
      <c r="B55" s="196" t="str">
        <f>B42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55" s="196"/>
      <c r="D55" s="196"/>
      <c r="E55" s="196"/>
      <c r="F55" s="196"/>
      <c r="G55" s="196"/>
      <c r="H55" s="77"/>
      <c r="I55" s="112" t="s">
        <v>262</v>
      </c>
    </row>
    <row r="56" spans="1:12" x14ac:dyDescent="0.15">
      <c r="I56" s="70"/>
      <c r="J56" s="70"/>
      <c r="K56" s="70"/>
      <c r="L56" s="70"/>
    </row>
    <row r="57" spans="1:12" x14ac:dyDescent="0.15">
      <c r="I57" s="70"/>
      <c r="J57" s="70"/>
      <c r="K57" s="70"/>
      <c r="L57" s="70"/>
    </row>
    <row r="58" spans="1:12" x14ac:dyDescent="0.15">
      <c r="I58" s="70"/>
      <c r="J58" s="70"/>
      <c r="K58" s="70"/>
      <c r="L58" s="70"/>
    </row>
    <row r="59" spans="1:12" x14ac:dyDescent="0.15">
      <c r="A59" s="13" t="s">
        <v>11</v>
      </c>
      <c r="B59" s="185" t="s">
        <v>22</v>
      </c>
      <c r="C59" s="185"/>
      <c r="D59" s="185"/>
      <c r="E59" s="185"/>
      <c r="F59" s="185"/>
      <c r="G59" s="185"/>
      <c r="I59" s="70"/>
      <c r="J59" s="70"/>
      <c r="K59" s="70"/>
      <c r="L59" s="70"/>
    </row>
    <row r="60" spans="1:12" x14ac:dyDescent="0.15">
      <c r="A60" s="13" t="s">
        <v>44</v>
      </c>
      <c r="B60" s="177" t="s">
        <v>269</v>
      </c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  <row r="61" spans="1:12" ht="15" x14ac:dyDescent="0.15">
      <c r="A61" s="60" t="s">
        <v>120</v>
      </c>
      <c r="B61" s="174" t="s">
        <v>43</v>
      </c>
      <c r="C61" s="175"/>
      <c r="D61" s="175"/>
      <c r="E61" s="175"/>
      <c r="F61" s="175"/>
      <c r="G61" s="175"/>
      <c r="H61" s="176"/>
      <c r="I61" s="60" t="s">
        <v>56</v>
      </c>
      <c r="J61" s="60" t="s">
        <v>57</v>
      </c>
      <c r="K61" s="60" t="s">
        <v>58</v>
      </c>
      <c r="L61" s="60" t="s">
        <v>59</v>
      </c>
    </row>
    <row r="62" spans="1:12" ht="30" x14ac:dyDescent="0.15">
      <c r="A62" s="61" t="s">
        <v>128</v>
      </c>
      <c r="B62" s="58"/>
      <c r="C62" s="167"/>
      <c r="D62" s="167"/>
      <c r="E62" s="167"/>
      <c r="F62" s="167"/>
      <c r="G62" s="167"/>
      <c r="H62" s="167"/>
      <c r="I62" s="20"/>
      <c r="J62" s="20"/>
      <c r="K62" s="20"/>
      <c r="L62" s="20"/>
    </row>
    <row r="63" spans="1:12" s="42" customFormat="1" ht="30" customHeight="1" x14ac:dyDescent="0.15">
      <c r="A63" s="184" t="s">
        <v>46</v>
      </c>
      <c r="B63" s="190" t="s">
        <v>158</v>
      </c>
      <c r="C63" s="191"/>
      <c r="D63" s="191"/>
      <c r="E63" s="191"/>
      <c r="F63" s="191"/>
      <c r="G63" s="191"/>
      <c r="H63" s="192"/>
      <c r="I63" s="69"/>
      <c r="J63" s="69"/>
      <c r="K63" s="69"/>
      <c r="L63" s="69"/>
    </row>
    <row r="64" spans="1:12" ht="76" customHeight="1" x14ac:dyDescent="0.15">
      <c r="A64" s="184"/>
      <c r="B64" s="40" t="s">
        <v>124</v>
      </c>
      <c r="C64" s="147" t="s">
        <v>159</v>
      </c>
      <c r="D64" s="147"/>
      <c r="E64" s="147"/>
      <c r="F64" s="147"/>
      <c r="G64" s="147"/>
      <c r="H64" s="147"/>
      <c r="I64" s="20" t="s">
        <v>220</v>
      </c>
      <c r="J64" s="20" t="s">
        <v>221</v>
      </c>
      <c r="K64" s="20" t="s">
        <v>222</v>
      </c>
      <c r="L64" s="20" t="s">
        <v>252</v>
      </c>
    </row>
    <row r="65" spans="1:12" s="42" customFormat="1" ht="16" customHeight="1" x14ac:dyDescent="0.15">
      <c r="A65" s="184"/>
      <c r="B65" s="152" t="s">
        <v>160</v>
      </c>
      <c r="C65" s="153"/>
      <c r="D65" s="153"/>
      <c r="E65" s="153"/>
      <c r="F65" s="153"/>
      <c r="G65" s="153"/>
      <c r="H65" s="154"/>
      <c r="I65" s="69"/>
      <c r="J65" s="69"/>
      <c r="K65" s="69"/>
      <c r="L65" s="69"/>
    </row>
    <row r="66" spans="1:12" ht="32" customHeight="1" x14ac:dyDescent="0.15">
      <c r="A66" s="184"/>
      <c r="B66" s="40" t="s">
        <v>125</v>
      </c>
      <c r="C66" s="147" t="s">
        <v>161</v>
      </c>
      <c r="D66" s="147"/>
      <c r="E66" s="147"/>
      <c r="F66" s="147"/>
      <c r="G66" s="147"/>
      <c r="H66" s="147"/>
      <c r="I66" s="20" t="s">
        <v>223</v>
      </c>
      <c r="J66" s="20" t="s">
        <v>224</v>
      </c>
      <c r="K66" s="20" t="s">
        <v>225</v>
      </c>
      <c r="L66" s="20" t="s">
        <v>226</v>
      </c>
    </row>
    <row r="67" spans="1:12" ht="16" customHeight="1" x14ac:dyDescent="0.15">
      <c r="A67" s="60" t="s">
        <v>47</v>
      </c>
      <c r="B67" s="40"/>
      <c r="C67" s="147"/>
      <c r="D67" s="147"/>
      <c r="E67" s="147"/>
      <c r="F67" s="147"/>
      <c r="G67" s="147"/>
      <c r="H67" s="147"/>
      <c r="I67" s="20"/>
      <c r="J67" s="20"/>
      <c r="K67" s="20"/>
      <c r="L67" s="20"/>
    </row>
    <row r="68" spans="1:12" ht="74" customHeight="1" x14ac:dyDescent="0.15">
      <c r="I68" s="74" t="s">
        <v>248</v>
      </c>
      <c r="J68" s="75"/>
      <c r="K68" s="75"/>
      <c r="L68" s="75"/>
    </row>
    <row r="70" spans="1:12" x14ac:dyDescent="0.15">
      <c r="I70" s="111" t="s">
        <v>249</v>
      </c>
    </row>
    <row r="71" spans="1:12" x14ac:dyDescent="0.15">
      <c r="A71" s="76" t="s">
        <v>250</v>
      </c>
      <c r="B71" s="196" t="str">
        <f>B60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71" s="196"/>
      <c r="D71" s="196"/>
      <c r="E71" s="196"/>
      <c r="F71" s="196"/>
      <c r="G71" s="196"/>
      <c r="H71" s="77"/>
      <c r="I71" s="112" t="s">
        <v>263</v>
      </c>
    </row>
    <row r="72" spans="1:12" ht="45" x14ac:dyDescent="0.15">
      <c r="I72" s="114" t="s">
        <v>264</v>
      </c>
      <c r="J72" s="70"/>
      <c r="K72" s="70"/>
      <c r="L72" s="70"/>
    </row>
    <row r="73" spans="1:12" x14ac:dyDescent="0.15">
      <c r="I73" s="70"/>
      <c r="J73" s="70"/>
      <c r="K73" s="70"/>
      <c r="L73" s="70"/>
    </row>
    <row r="74" spans="1:12" x14ac:dyDescent="0.15">
      <c r="I74" s="70"/>
      <c r="J74" s="70"/>
      <c r="K74" s="70"/>
      <c r="L74" s="70"/>
    </row>
    <row r="75" spans="1:12" x14ac:dyDescent="0.15">
      <c r="A75" s="13" t="s">
        <v>11</v>
      </c>
      <c r="B75" s="185" t="s">
        <v>117</v>
      </c>
      <c r="C75" s="185"/>
      <c r="D75" s="185"/>
      <c r="E75" s="185"/>
      <c r="F75" s="185"/>
      <c r="G75" s="185"/>
      <c r="I75" s="70"/>
      <c r="J75" s="70"/>
      <c r="K75" s="70"/>
      <c r="L75" s="70"/>
    </row>
    <row r="76" spans="1:12" x14ac:dyDescent="0.15">
      <c r="A76" s="13" t="s">
        <v>44</v>
      </c>
      <c r="B76" s="177" t="s">
        <v>268</v>
      </c>
      <c r="C76" s="178"/>
      <c r="D76" s="178"/>
      <c r="E76" s="178"/>
      <c r="F76" s="178"/>
      <c r="G76" s="178"/>
      <c r="H76" s="178"/>
      <c r="I76" s="178"/>
      <c r="J76" s="178"/>
      <c r="K76" s="178"/>
      <c r="L76" s="178"/>
    </row>
    <row r="77" spans="1:12" ht="15" x14ac:dyDescent="0.15">
      <c r="A77" s="60" t="s">
        <v>120</v>
      </c>
      <c r="B77" s="174" t="s">
        <v>43</v>
      </c>
      <c r="C77" s="175"/>
      <c r="D77" s="175"/>
      <c r="E77" s="175"/>
      <c r="F77" s="175"/>
      <c r="G77" s="175"/>
      <c r="H77" s="176"/>
      <c r="I77" s="60" t="s">
        <v>56</v>
      </c>
      <c r="J77" s="60" t="s">
        <v>57</v>
      </c>
      <c r="K77" s="60" t="s">
        <v>58</v>
      </c>
      <c r="L77" s="60" t="s">
        <v>59</v>
      </c>
    </row>
    <row r="78" spans="1:12" s="42" customFormat="1" ht="14" customHeight="1" x14ac:dyDescent="0.15">
      <c r="A78" s="179" t="s">
        <v>128</v>
      </c>
      <c r="B78" s="152" t="s">
        <v>162</v>
      </c>
      <c r="C78" s="153"/>
      <c r="D78" s="153"/>
      <c r="E78" s="153"/>
      <c r="F78" s="153"/>
      <c r="G78" s="153"/>
      <c r="H78" s="154"/>
      <c r="I78" s="69"/>
      <c r="J78" s="69"/>
      <c r="K78" s="69"/>
      <c r="L78" s="69"/>
    </row>
    <row r="79" spans="1:12" ht="30" x14ac:dyDescent="0.15">
      <c r="A79" s="180"/>
      <c r="B79" s="40" t="s">
        <v>124</v>
      </c>
      <c r="C79" s="147" t="s">
        <v>163</v>
      </c>
      <c r="D79" s="147"/>
      <c r="E79" s="147"/>
      <c r="F79" s="147"/>
      <c r="G79" s="147"/>
      <c r="H79" s="147"/>
      <c r="I79" s="20" t="s">
        <v>227</v>
      </c>
      <c r="J79" s="20" t="s">
        <v>234</v>
      </c>
      <c r="K79" s="20" t="s">
        <v>236</v>
      </c>
      <c r="L79" s="20" t="s">
        <v>238</v>
      </c>
    </row>
    <row r="80" spans="1:12" ht="30" x14ac:dyDescent="0.15">
      <c r="A80" s="180"/>
      <c r="B80" s="40" t="s">
        <v>125</v>
      </c>
      <c r="C80" s="164" t="s">
        <v>164</v>
      </c>
      <c r="D80" s="165"/>
      <c r="E80" s="165"/>
      <c r="F80" s="165"/>
      <c r="G80" s="165"/>
      <c r="H80" s="166"/>
      <c r="I80" s="20" t="s">
        <v>228</v>
      </c>
      <c r="J80" s="20" t="s">
        <v>235</v>
      </c>
      <c r="K80" s="20" t="s">
        <v>237</v>
      </c>
      <c r="L80" s="20" t="s">
        <v>349</v>
      </c>
    </row>
    <row r="81" spans="1:12" ht="16" customHeight="1" x14ac:dyDescent="0.15">
      <c r="A81" s="180"/>
      <c r="B81" s="34" t="s">
        <v>165</v>
      </c>
      <c r="C81" s="35"/>
      <c r="D81" s="35"/>
      <c r="E81" s="35"/>
      <c r="F81" s="35"/>
      <c r="G81" s="35"/>
      <c r="H81" s="36"/>
      <c r="I81" s="20"/>
      <c r="J81" s="20"/>
      <c r="K81" s="20"/>
      <c r="L81" s="20"/>
    </row>
    <row r="82" spans="1:12" s="42" customFormat="1" ht="16" customHeight="1" x14ac:dyDescent="0.15">
      <c r="A82" s="186"/>
      <c r="B82" s="40" t="s">
        <v>127</v>
      </c>
      <c r="C82" s="147" t="s">
        <v>166</v>
      </c>
      <c r="D82" s="147"/>
      <c r="E82" s="147"/>
      <c r="F82" s="147"/>
      <c r="G82" s="147"/>
      <c r="H82" s="147"/>
      <c r="I82" s="20" t="s">
        <v>229</v>
      </c>
      <c r="J82" s="20" t="s">
        <v>253</v>
      </c>
      <c r="K82" s="20" t="s">
        <v>254</v>
      </c>
      <c r="L82" s="20" t="s">
        <v>181</v>
      </c>
    </row>
    <row r="83" spans="1:12" ht="16" customHeight="1" x14ac:dyDescent="0.15">
      <c r="A83" s="61" t="s">
        <v>46</v>
      </c>
      <c r="C83" s="181"/>
      <c r="D83" s="182"/>
      <c r="E83" s="182"/>
      <c r="F83" s="182"/>
      <c r="G83" s="182"/>
      <c r="H83" s="183"/>
      <c r="I83" s="9"/>
      <c r="J83" s="9"/>
      <c r="K83" s="9"/>
      <c r="L83" s="9"/>
    </row>
    <row r="84" spans="1:12" ht="16" customHeight="1" x14ac:dyDescent="0.15">
      <c r="A84" s="179" t="s">
        <v>47</v>
      </c>
      <c r="B84" s="152" t="s">
        <v>165</v>
      </c>
      <c r="C84" s="153"/>
      <c r="D84" s="153"/>
      <c r="E84" s="153"/>
      <c r="F84" s="153"/>
      <c r="G84" s="153"/>
      <c r="H84" s="154"/>
      <c r="I84" s="20"/>
      <c r="J84" s="20"/>
      <c r="K84" s="20"/>
      <c r="L84" s="20"/>
    </row>
    <row r="85" spans="1:12" ht="30" x14ac:dyDescent="0.15">
      <c r="A85" s="180"/>
      <c r="B85" s="40" t="s">
        <v>126</v>
      </c>
      <c r="C85" s="164" t="s">
        <v>167</v>
      </c>
      <c r="D85" s="165"/>
      <c r="E85" s="165"/>
      <c r="F85" s="165"/>
      <c r="G85" s="165"/>
      <c r="H85" s="166"/>
      <c r="I85" s="20" t="s">
        <v>230</v>
      </c>
      <c r="J85" s="20" t="s">
        <v>231</v>
      </c>
      <c r="K85" s="20" t="s">
        <v>232</v>
      </c>
      <c r="L85" s="20" t="s">
        <v>233</v>
      </c>
    </row>
    <row r="86" spans="1:12" ht="74" customHeight="1" x14ac:dyDescent="0.15">
      <c r="I86" s="74" t="s">
        <v>248</v>
      </c>
      <c r="J86" s="75"/>
      <c r="K86" s="75"/>
      <c r="L86" s="75"/>
    </row>
    <row r="88" spans="1:12" x14ac:dyDescent="0.15">
      <c r="I88" s="111" t="s">
        <v>249</v>
      </c>
    </row>
    <row r="89" spans="1:12" x14ac:dyDescent="0.15">
      <c r="A89" s="76" t="s">
        <v>250</v>
      </c>
      <c r="B89" s="196" t="str">
        <f>B76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89" s="196"/>
      <c r="D89" s="196"/>
      <c r="E89" s="196"/>
      <c r="F89" s="196"/>
      <c r="G89" s="196"/>
      <c r="H89" s="77"/>
      <c r="I89" s="112" t="s">
        <v>265</v>
      </c>
    </row>
    <row r="90" spans="1:12" x14ac:dyDescent="0.15">
      <c r="J90" s="70"/>
      <c r="K90" s="70"/>
      <c r="L90" s="70"/>
    </row>
    <row r="91" spans="1:12" x14ac:dyDescent="0.15">
      <c r="I91" s="70"/>
      <c r="J91" s="70"/>
      <c r="K91" s="70"/>
      <c r="L91" s="70"/>
    </row>
    <row r="92" spans="1:12" x14ac:dyDescent="0.15">
      <c r="I92" s="70"/>
      <c r="J92" s="70"/>
      <c r="K92" s="70"/>
      <c r="L92" s="70"/>
    </row>
    <row r="93" spans="1:12" x14ac:dyDescent="0.15">
      <c r="A93" s="13" t="s">
        <v>11</v>
      </c>
      <c r="B93" s="185" t="s">
        <v>134</v>
      </c>
      <c r="C93" s="185"/>
      <c r="D93" s="185"/>
      <c r="E93" s="185"/>
      <c r="F93" s="185"/>
      <c r="G93" s="185"/>
      <c r="I93" s="70"/>
      <c r="J93" s="70"/>
      <c r="K93" s="70"/>
      <c r="L93" s="70"/>
    </row>
    <row r="94" spans="1:12" x14ac:dyDescent="0.15">
      <c r="A94" s="13" t="s">
        <v>44</v>
      </c>
      <c r="B94" s="177" t="s">
        <v>267</v>
      </c>
      <c r="C94" s="178"/>
      <c r="D94" s="178"/>
      <c r="E94" s="178"/>
      <c r="F94" s="178"/>
      <c r="G94" s="178"/>
      <c r="H94" s="178"/>
      <c r="I94" s="178"/>
      <c r="J94" s="178"/>
      <c r="K94" s="178"/>
      <c r="L94" s="178"/>
    </row>
    <row r="95" spans="1:12" ht="15" x14ac:dyDescent="0.15">
      <c r="A95" s="60" t="s">
        <v>120</v>
      </c>
      <c r="B95" s="174" t="s">
        <v>43</v>
      </c>
      <c r="C95" s="175"/>
      <c r="D95" s="175"/>
      <c r="E95" s="175"/>
      <c r="F95" s="175"/>
      <c r="G95" s="175"/>
      <c r="H95" s="176"/>
      <c r="I95" s="60" t="s">
        <v>56</v>
      </c>
      <c r="J95" s="60" t="s">
        <v>57</v>
      </c>
      <c r="K95" s="60" t="s">
        <v>58</v>
      </c>
      <c r="L95" s="60" t="s">
        <v>59</v>
      </c>
    </row>
    <row r="96" spans="1:12" ht="30" x14ac:dyDescent="0.15">
      <c r="A96" s="61" t="s">
        <v>128</v>
      </c>
      <c r="B96" s="224"/>
      <c r="C96" s="225"/>
      <c r="D96" s="225"/>
      <c r="E96" s="225"/>
      <c r="F96" s="225"/>
      <c r="G96" s="225"/>
      <c r="H96" s="225"/>
      <c r="I96" s="225"/>
      <c r="J96" s="225"/>
      <c r="K96" s="225"/>
      <c r="L96" s="226"/>
    </row>
    <row r="97" spans="1:12" s="42" customFormat="1" ht="14" customHeight="1" x14ac:dyDescent="0.15">
      <c r="A97" s="184" t="s">
        <v>46</v>
      </c>
      <c r="B97" s="152" t="s">
        <v>135</v>
      </c>
      <c r="C97" s="153"/>
      <c r="D97" s="153"/>
      <c r="E97" s="153"/>
      <c r="F97" s="153"/>
      <c r="G97" s="153"/>
      <c r="H97" s="153"/>
      <c r="I97" s="153"/>
      <c r="J97" s="153"/>
      <c r="K97" s="153"/>
      <c r="L97" s="154"/>
    </row>
    <row r="98" spans="1:12" ht="30" customHeight="1" x14ac:dyDescent="0.15">
      <c r="A98" s="184"/>
      <c r="B98" s="40" t="s">
        <v>124</v>
      </c>
      <c r="C98" s="147" t="s">
        <v>168</v>
      </c>
      <c r="D98" s="147"/>
      <c r="E98" s="147"/>
      <c r="F98" s="147"/>
      <c r="G98" s="147"/>
      <c r="H98" s="147"/>
      <c r="I98" s="20" t="s">
        <v>239</v>
      </c>
      <c r="J98" s="20" t="s">
        <v>246</v>
      </c>
      <c r="K98" s="20" t="s">
        <v>247</v>
      </c>
      <c r="L98" s="20" t="s">
        <v>255</v>
      </c>
    </row>
    <row r="99" spans="1:12" ht="61" customHeight="1" x14ac:dyDescent="0.15">
      <c r="A99" s="184"/>
      <c r="B99" s="40" t="s">
        <v>125</v>
      </c>
      <c r="C99" s="147" t="s">
        <v>169</v>
      </c>
      <c r="D99" s="147"/>
      <c r="E99" s="147"/>
      <c r="F99" s="147"/>
      <c r="G99" s="147"/>
      <c r="H99" s="147"/>
      <c r="I99" s="20" t="s">
        <v>239</v>
      </c>
      <c r="J99" s="20" t="s">
        <v>240</v>
      </c>
      <c r="K99" s="20" t="s">
        <v>241</v>
      </c>
      <c r="L99" s="20" t="s">
        <v>257</v>
      </c>
    </row>
    <row r="100" spans="1:12" s="42" customFormat="1" x14ac:dyDescent="0.15">
      <c r="A100" s="184"/>
      <c r="B100" s="152" t="s">
        <v>443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154"/>
    </row>
    <row r="101" spans="1:12" ht="46" customHeight="1" x14ac:dyDescent="0.15">
      <c r="A101" s="184"/>
      <c r="B101" s="40" t="s">
        <v>127</v>
      </c>
      <c r="C101" s="147" t="s">
        <v>171</v>
      </c>
      <c r="D101" s="147"/>
      <c r="E101" s="147"/>
      <c r="F101" s="147"/>
      <c r="G101" s="147"/>
      <c r="H101" s="147"/>
      <c r="I101" s="20" t="s">
        <v>242</v>
      </c>
      <c r="J101" s="20" t="s">
        <v>243</v>
      </c>
      <c r="K101" s="20" t="s">
        <v>244</v>
      </c>
      <c r="L101" s="20" t="s">
        <v>256</v>
      </c>
    </row>
    <row r="102" spans="1:12" ht="16" customHeight="1" x14ac:dyDescent="0.15">
      <c r="A102" s="184"/>
      <c r="B102" s="65" t="s">
        <v>170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7"/>
    </row>
    <row r="103" spans="1:12" ht="50" customHeight="1" x14ac:dyDescent="0.15">
      <c r="A103" s="184"/>
      <c r="B103" s="40" t="s">
        <v>126</v>
      </c>
      <c r="C103" s="147" t="s">
        <v>172</v>
      </c>
      <c r="D103" s="147"/>
      <c r="E103" s="147"/>
      <c r="F103" s="147"/>
      <c r="G103" s="147"/>
      <c r="H103" s="147"/>
      <c r="I103" s="20" t="s">
        <v>245</v>
      </c>
      <c r="J103" s="20" t="s">
        <v>246</v>
      </c>
      <c r="K103" s="20" t="s">
        <v>247</v>
      </c>
      <c r="L103" s="20" t="s">
        <v>255</v>
      </c>
    </row>
    <row r="104" spans="1:12" ht="16" customHeight="1" x14ac:dyDescent="0.15">
      <c r="A104" s="61" t="s">
        <v>47</v>
      </c>
      <c r="B104" s="224"/>
      <c r="C104" s="225"/>
      <c r="D104" s="225"/>
      <c r="E104" s="225"/>
      <c r="F104" s="225"/>
      <c r="G104" s="225"/>
      <c r="H104" s="225"/>
      <c r="I104" s="225"/>
      <c r="J104" s="225"/>
      <c r="K104" s="225"/>
      <c r="L104" s="226"/>
    </row>
    <row r="105" spans="1:12" ht="74" customHeight="1" x14ac:dyDescent="0.15">
      <c r="I105" s="74" t="s">
        <v>248</v>
      </c>
      <c r="J105" s="75"/>
      <c r="K105" s="75"/>
      <c r="L105" s="75"/>
    </row>
    <row r="107" spans="1:12" x14ac:dyDescent="0.15">
      <c r="I107" s="111" t="s">
        <v>249</v>
      </c>
    </row>
    <row r="108" spans="1:12" ht="30" x14ac:dyDescent="0.15">
      <c r="A108" s="76" t="s">
        <v>250</v>
      </c>
      <c r="B108" s="196" t="str">
        <f>B94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08" s="196"/>
      <c r="D108" s="196"/>
      <c r="E108" s="196"/>
      <c r="F108" s="196"/>
      <c r="G108" s="196"/>
      <c r="H108" s="77"/>
      <c r="I108" s="115" t="s">
        <v>266</v>
      </c>
    </row>
    <row r="109" spans="1:12" ht="16" customHeight="1" x14ac:dyDescent="0.15">
      <c r="A109" s="71"/>
      <c r="B109" s="72"/>
      <c r="C109" s="73"/>
      <c r="D109" s="73"/>
      <c r="E109" s="73"/>
      <c r="F109" s="73"/>
      <c r="G109" s="73"/>
      <c r="H109" s="73"/>
      <c r="I109" s="70"/>
      <c r="J109" s="70"/>
      <c r="K109" s="70"/>
      <c r="L109" s="70"/>
    </row>
    <row r="110" spans="1:12" x14ac:dyDescent="0.15">
      <c r="I110" s="70"/>
      <c r="J110" s="70"/>
      <c r="K110" s="70"/>
      <c r="L110" s="70"/>
    </row>
  </sheetData>
  <mergeCells count="73">
    <mergeCell ref="B104:L104"/>
    <mergeCell ref="B108:G108"/>
    <mergeCell ref="B17:G17"/>
    <mergeCell ref="B38:G38"/>
    <mergeCell ref="B55:G55"/>
    <mergeCell ref="B71:G71"/>
    <mergeCell ref="B89:G89"/>
    <mergeCell ref="C34:H34"/>
    <mergeCell ref="C67:H67"/>
    <mergeCell ref="B75:G75"/>
    <mergeCell ref="B21:G21"/>
    <mergeCell ref="B41:G41"/>
    <mergeCell ref="B43:H43"/>
    <mergeCell ref="B100:L100"/>
    <mergeCell ref="B97:L97"/>
    <mergeCell ref="B5:G5"/>
    <mergeCell ref="B10:H10"/>
    <mergeCell ref="C11:H11"/>
    <mergeCell ref="B12:H12"/>
    <mergeCell ref="B7:H7"/>
    <mergeCell ref="B6:L6"/>
    <mergeCell ref="A8:A13"/>
    <mergeCell ref="B8:H8"/>
    <mergeCell ref="C9:H9"/>
    <mergeCell ref="C13:H13"/>
    <mergeCell ref="A28:A33"/>
    <mergeCell ref="C29:H29"/>
    <mergeCell ref="C31:H31"/>
    <mergeCell ref="C27:H27"/>
    <mergeCell ref="C33:H33"/>
    <mergeCell ref="A24:A27"/>
    <mergeCell ref="B23:H23"/>
    <mergeCell ref="B22:L22"/>
    <mergeCell ref="A45:A50"/>
    <mergeCell ref="A63:A66"/>
    <mergeCell ref="B63:H63"/>
    <mergeCell ref="C64:H64"/>
    <mergeCell ref="B65:H65"/>
    <mergeCell ref="C66:H66"/>
    <mergeCell ref="B45:H45"/>
    <mergeCell ref="C46:H46"/>
    <mergeCell ref="C47:H47"/>
    <mergeCell ref="B48:H48"/>
    <mergeCell ref="C49:H49"/>
    <mergeCell ref="B59:G59"/>
    <mergeCell ref="A78:A82"/>
    <mergeCell ref="B78:H78"/>
    <mergeCell ref="C79:H79"/>
    <mergeCell ref="C80:H80"/>
    <mergeCell ref="C82:H82"/>
    <mergeCell ref="A84:A85"/>
    <mergeCell ref="C83:H83"/>
    <mergeCell ref="A97:A103"/>
    <mergeCell ref="C98:H98"/>
    <mergeCell ref="C99:H99"/>
    <mergeCell ref="C101:H101"/>
    <mergeCell ref="C103:H103"/>
    <mergeCell ref="B84:H84"/>
    <mergeCell ref="C85:H85"/>
    <mergeCell ref="B95:H95"/>
    <mergeCell ref="B93:G93"/>
    <mergeCell ref="B94:L94"/>
    <mergeCell ref="B96:L96"/>
    <mergeCell ref="C44:H44"/>
    <mergeCell ref="C50:H50"/>
    <mergeCell ref="C25:H25"/>
    <mergeCell ref="B77:H77"/>
    <mergeCell ref="C51:H51"/>
    <mergeCell ref="B61:H61"/>
    <mergeCell ref="C62:H62"/>
    <mergeCell ref="B42:L42"/>
    <mergeCell ref="B60:L60"/>
    <mergeCell ref="B76:L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8:K117"/>
  <sheetViews>
    <sheetView tabSelected="1" topLeftCell="A13" zoomScale="71" zoomScaleNormal="70" workbookViewId="0">
      <selection activeCell="A25" sqref="A25:J45"/>
    </sheetView>
  </sheetViews>
  <sheetFormatPr baseColWidth="10" defaultColWidth="8.83203125" defaultRowHeight="14" x14ac:dyDescent="0.15"/>
  <cols>
    <col min="1" max="1" width="48.5" customWidth="1"/>
    <col min="2" max="2" width="29.5" customWidth="1"/>
    <col min="3" max="3" width="31.5" customWidth="1"/>
    <col min="4" max="4" width="21.33203125" customWidth="1"/>
    <col min="5" max="5" width="37.6640625" customWidth="1"/>
    <col min="6" max="6" width="15.6640625" customWidth="1"/>
    <col min="7" max="7" width="29.1640625" customWidth="1"/>
    <col min="8" max="8" width="15.6640625" customWidth="1"/>
    <col min="9" max="9" width="23.5" customWidth="1"/>
    <col min="10" max="10" width="53.33203125" customWidth="1"/>
  </cols>
  <sheetData>
    <row r="8" spans="1:10" x14ac:dyDescent="0.15">
      <c r="A8" s="116" t="s">
        <v>273</v>
      </c>
      <c r="B8" s="10"/>
      <c r="C8" s="10"/>
      <c r="D8" s="10"/>
      <c r="E8" s="10"/>
      <c r="F8" s="10"/>
    </row>
    <row r="9" spans="1:10" ht="30" x14ac:dyDescent="0.15">
      <c r="A9" s="19" t="s">
        <v>43</v>
      </c>
      <c r="B9" s="18" t="s">
        <v>60</v>
      </c>
      <c r="C9" s="18" t="s">
        <v>61</v>
      </c>
      <c r="D9" s="18" t="s">
        <v>62</v>
      </c>
      <c r="E9" s="18" t="s">
        <v>63</v>
      </c>
      <c r="F9" s="18" t="s">
        <v>64</v>
      </c>
      <c r="G9" s="18" t="s">
        <v>65</v>
      </c>
      <c r="H9" s="18" t="s">
        <v>66</v>
      </c>
      <c r="I9" s="18" t="s">
        <v>67</v>
      </c>
      <c r="J9" s="18" t="s">
        <v>44</v>
      </c>
    </row>
    <row r="10" spans="1:10" x14ac:dyDescent="0.15">
      <c r="A10" s="199" t="s">
        <v>274</v>
      </c>
      <c r="B10" s="200"/>
      <c r="C10" s="200"/>
      <c r="D10" s="200"/>
      <c r="E10" s="200"/>
      <c r="F10" s="200"/>
      <c r="G10" s="200"/>
      <c r="H10" s="200"/>
      <c r="I10" s="200"/>
      <c r="J10" s="201"/>
    </row>
    <row r="11" spans="1:10" ht="42.5" customHeight="1" x14ac:dyDescent="0.15">
      <c r="A11" s="15" t="s">
        <v>341</v>
      </c>
      <c r="B11" s="118" t="s">
        <v>369</v>
      </c>
      <c r="C11" s="202" t="s">
        <v>358</v>
      </c>
      <c r="D11" s="202" t="s">
        <v>359</v>
      </c>
      <c r="E11" s="209" t="s">
        <v>426</v>
      </c>
      <c r="F11" s="202" t="s">
        <v>355</v>
      </c>
      <c r="G11" s="197" t="s">
        <v>351</v>
      </c>
      <c r="H11" s="202" t="s">
        <v>356</v>
      </c>
      <c r="I11" s="202" t="s">
        <v>368</v>
      </c>
      <c r="J11" s="202" t="s">
        <v>367</v>
      </c>
    </row>
    <row r="12" spans="1:10" ht="40" customHeight="1" x14ac:dyDescent="0.15">
      <c r="A12" s="15" t="s">
        <v>342</v>
      </c>
      <c r="B12" s="118" t="s">
        <v>363</v>
      </c>
      <c r="C12" s="203"/>
      <c r="D12" s="203"/>
      <c r="E12" s="209"/>
      <c r="F12" s="203"/>
      <c r="G12" s="198"/>
      <c r="H12" s="203"/>
      <c r="I12" s="203"/>
      <c r="J12" s="203"/>
    </row>
    <row r="13" spans="1:10" ht="40" customHeight="1" x14ac:dyDescent="0.15">
      <c r="A13" s="15" t="s">
        <v>343</v>
      </c>
      <c r="B13" s="118" t="s">
        <v>362</v>
      </c>
      <c r="C13" s="204"/>
      <c r="D13" s="204"/>
      <c r="E13" s="209"/>
      <c r="F13" s="204"/>
      <c r="G13" s="198"/>
      <c r="H13" s="204"/>
      <c r="I13" s="204"/>
      <c r="J13" s="204"/>
    </row>
    <row r="14" spans="1:10" ht="40" customHeight="1" x14ac:dyDescent="0.15">
      <c r="A14" s="199" t="s">
        <v>275</v>
      </c>
      <c r="B14" s="200"/>
      <c r="C14" s="200"/>
      <c r="D14" s="200"/>
      <c r="E14" s="200"/>
      <c r="F14" s="200"/>
      <c r="G14" s="200"/>
      <c r="H14" s="200"/>
      <c r="I14" s="200"/>
      <c r="J14" s="201"/>
    </row>
    <row r="15" spans="1:10" ht="40" customHeight="1" x14ac:dyDescent="0.15">
      <c r="A15" s="15" t="s">
        <v>344</v>
      </c>
      <c r="B15" s="119" t="s">
        <v>360</v>
      </c>
      <c r="C15" s="197" t="s">
        <v>365</v>
      </c>
      <c r="D15" s="202" t="s">
        <v>359</v>
      </c>
      <c r="E15" s="209" t="s">
        <v>427</v>
      </c>
      <c r="F15" s="202" t="s">
        <v>355</v>
      </c>
      <c r="G15" s="197" t="s">
        <v>351</v>
      </c>
      <c r="H15" s="202" t="s">
        <v>356</v>
      </c>
      <c r="I15" s="202" t="s">
        <v>360</v>
      </c>
      <c r="J15" s="202" t="s">
        <v>366</v>
      </c>
    </row>
    <row r="16" spans="1:10" ht="40" customHeight="1" x14ac:dyDescent="0.15">
      <c r="A16" s="15" t="s">
        <v>345</v>
      </c>
      <c r="B16" s="119" t="s">
        <v>361</v>
      </c>
      <c r="C16" s="198"/>
      <c r="D16" s="203"/>
      <c r="E16" s="209"/>
      <c r="F16" s="203"/>
      <c r="G16" s="198"/>
      <c r="H16" s="203"/>
      <c r="I16" s="203"/>
      <c r="J16" s="203"/>
    </row>
    <row r="17" spans="1:11" ht="40" customHeight="1" x14ac:dyDescent="0.15">
      <c r="A17" s="15" t="s">
        <v>346</v>
      </c>
      <c r="B17" s="118" t="s">
        <v>362</v>
      </c>
      <c r="C17" s="210"/>
      <c r="D17" s="204"/>
      <c r="E17" s="209"/>
      <c r="F17" s="204"/>
      <c r="G17" s="198"/>
      <c r="H17" s="204"/>
      <c r="I17" s="204"/>
      <c r="J17" s="204"/>
    </row>
    <row r="18" spans="1:11" ht="40" customHeight="1" x14ac:dyDescent="0.15">
      <c r="A18" s="199" t="s">
        <v>276</v>
      </c>
      <c r="B18" s="200"/>
      <c r="C18" s="200"/>
      <c r="D18" s="200"/>
      <c r="E18" s="200"/>
      <c r="F18" s="200"/>
      <c r="G18" s="200"/>
      <c r="H18" s="200"/>
      <c r="I18" s="200"/>
      <c r="J18" s="201"/>
    </row>
    <row r="19" spans="1:11" ht="40" customHeight="1" x14ac:dyDescent="0.15">
      <c r="A19" s="15" t="s">
        <v>341</v>
      </c>
      <c r="B19" s="120" t="s">
        <v>364</v>
      </c>
      <c r="C19" s="202" t="s">
        <v>358</v>
      </c>
      <c r="D19" s="202" t="s">
        <v>359</v>
      </c>
      <c r="E19" s="209" t="s">
        <v>428</v>
      </c>
      <c r="F19" s="202" t="s">
        <v>355</v>
      </c>
      <c r="G19" s="197" t="s">
        <v>351</v>
      </c>
      <c r="H19" s="202" t="s">
        <v>356</v>
      </c>
      <c r="I19" s="202" t="s">
        <v>368</v>
      </c>
      <c r="J19" s="202" t="s">
        <v>367</v>
      </c>
    </row>
    <row r="20" spans="1:11" ht="40" customHeight="1" x14ac:dyDescent="0.15">
      <c r="A20" s="15" t="s">
        <v>347</v>
      </c>
      <c r="B20" s="118" t="s">
        <v>363</v>
      </c>
      <c r="C20" s="203"/>
      <c r="D20" s="203"/>
      <c r="E20" s="209"/>
      <c r="F20" s="203"/>
      <c r="G20" s="198"/>
      <c r="H20" s="203"/>
      <c r="I20" s="203"/>
      <c r="J20" s="203"/>
    </row>
    <row r="21" spans="1:11" ht="40" customHeight="1" x14ac:dyDescent="0.15">
      <c r="A21" s="15" t="s">
        <v>348</v>
      </c>
      <c r="B21" s="118" t="s">
        <v>362</v>
      </c>
      <c r="C21" s="204"/>
      <c r="D21" s="204"/>
      <c r="E21" s="209"/>
      <c r="F21" s="204"/>
      <c r="G21" s="198"/>
      <c r="H21" s="204"/>
      <c r="I21" s="204"/>
      <c r="J21" s="204"/>
    </row>
    <row r="24" spans="1:11" x14ac:dyDescent="0.15">
      <c r="A24" s="116" t="s">
        <v>114</v>
      </c>
      <c r="B24" s="10"/>
      <c r="C24" s="10"/>
      <c r="D24" s="10"/>
      <c r="E24" s="10"/>
      <c r="F24" s="10"/>
    </row>
    <row r="25" spans="1:11" ht="30" x14ac:dyDescent="0.15">
      <c r="A25" s="19" t="s">
        <v>43</v>
      </c>
      <c r="B25" s="18" t="s">
        <v>60</v>
      </c>
      <c r="C25" s="18" t="s">
        <v>61</v>
      </c>
      <c r="D25" s="18" t="s">
        <v>62</v>
      </c>
      <c r="E25" s="18" t="s">
        <v>63</v>
      </c>
      <c r="F25" s="18" t="s">
        <v>64</v>
      </c>
      <c r="G25" s="18" t="s">
        <v>65</v>
      </c>
      <c r="H25" s="18" t="s">
        <v>66</v>
      </c>
      <c r="I25" s="18" t="s">
        <v>67</v>
      </c>
      <c r="J25" s="18" t="s">
        <v>44</v>
      </c>
    </row>
    <row r="26" spans="1:11" x14ac:dyDescent="0.15">
      <c r="A26" s="199" t="s">
        <v>277</v>
      </c>
      <c r="B26" s="200"/>
      <c r="C26" s="200"/>
      <c r="D26" s="200"/>
      <c r="E26" s="200"/>
      <c r="F26" s="200"/>
      <c r="G26" s="200"/>
      <c r="H26" s="200"/>
      <c r="I26" s="200"/>
      <c r="J26" s="201"/>
    </row>
    <row r="27" spans="1:11" ht="40.5" customHeight="1" x14ac:dyDescent="0.15">
      <c r="A27" s="15" t="s">
        <v>329</v>
      </c>
      <c r="B27" s="16" t="s">
        <v>373</v>
      </c>
      <c r="C27" s="197" t="s">
        <v>374</v>
      </c>
      <c r="D27" s="202" t="s">
        <v>359</v>
      </c>
      <c r="E27" s="197" t="s">
        <v>429</v>
      </c>
      <c r="F27" s="202" t="s">
        <v>355</v>
      </c>
      <c r="G27" s="197" t="s">
        <v>372</v>
      </c>
      <c r="H27" s="202" t="s">
        <v>357</v>
      </c>
      <c r="I27" s="202" t="s">
        <v>377</v>
      </c>
      <c r="J27" s="202" t="s">
        <v>378</v>
      </c>
    </row>
    <row r="28" spans="1:11" ht="40" customHeight="1" x14ac:dyDescent="0.15">
      <c r="A28" s="15" t="s">
        <v>330</v>
      </c>
      <c r="B28" s="121" t="s">
        <v>375</v>
      </c>
      <c r="C28" s="198"/>
      <c r="D28" s="203"/>
      <c r="E28" s="198"/>
      <c r="F28" s="203"/>
      <c r="G28" s="198"/>
      <c r="H28" s="203"/>
      <c r="I28" s="203"/>
      <c r="J28" s="203"/>
    </row>
    <row r="29" spans="1:11" ht="40" customHeight="1" x14ac:dyDescent="0.15">
      <c r="A29" s="15" t="s">
        <v>331</v>
      </c>
      <c r="B29" s="121" t="s">
        <v>376</v>
      </c>
      <c r="C29" s="210"/>
      <c r="D29" s="204"/>
      <c r="E29" s="210"/>
      <c r="F29" s="204"/>
      <c r="G29" s="210"/>
      <c r="H29" s="204"/>
      <c r="I29" s="204"/>
      <c r="J29" s="204"/>
    </row>
    <row r="30" spans="1:11" ht="40" customHeight="1" x14ac:dyDescent="0.15">
      <c r="A30" s="199" t="s">
        <v>278</v>
      </c>
      <c r="B30" s="200"/>
      <c r="C30" s="200"/>
      <c r="D30" s="200"/>
      <c r="E30" s="200"/>
      <c r="F30" s="200"/>
      <c r="G30" s="200"/>
      <c r="H30" s="200"/>
      <c r="I30" s="200"/>
      <c r="J30" s="201"/>
    </row>
    <row r="31" spans="1:11" ht="40" customHeight="1" x14ac:dyDescent="0.15">
      <c r="A31" s="15" t="s">
        <v>332</v>
      </c>
      <c r="B31" s="16" t="s">
        <v>380</v>
      </c>
      <c r="C31" s="197" t="s">
        <v>381</v>
      </c>
      <c r="D31" s="202" t="s">
        <v>359</v>
      </c>
      <c r="E31" s="197" t="s">
        <v>370</v>
      </c>
      <c r="F31" s="202" t="s">
        <v>355</v>
      </c>
      <c r="G31" s="197" t="s">
        <v>370</v>
      </c>
      <c r="H31" s="202" t="s">
        <v>357</v>
      </c>
      <c r="I31" s="202" t="s">
        <v>382</v>
      </c>
      <c r="J31" s="202" t="s">
        <v>383</v>
      </c>
      <c r="K31" s="117"/>
    </row>
    <row r="32" spans="1:11" ht="40" customHeight="1" x14ac:dyDescent="0.15">
      <c r="A32" s="15" t="s">
        <v>333</v>
      </c>
      <c r="B32" s="117" t="s">
        <v>379</v>
      </c>
      <c r="C32" s="198"/>
      <c r="D32" s="203"/>
      <c r="E32" s="198"/>
      <c r="F32" s="203"/>
      <c r="G32" s="198"/>
      <c r="H32" s="203"/>
      <c r="I32" s="203"/>
      <c r="J32" s="203"/>
    </row>
    <row r="33" spans="1:11" ht="40" customHeight="1" x14ac:dyDescent="0.15">
      <c r="A33" s="15" t="s">
        <v>334</v>
      </c>
      <c r="B33" s="121" t="s">
        <v>376</v>
      </c>
      <c r="C33" s="210"/>
      <c r="D33" s="204"/>
      <c r="E33" s="210"/>
      <c r="F33" s="204"/>
      <c r="G33" s="210"/>
      <c r="H33" s="204"/>
      <c r="I33" s="204"/>
      <c r="J33" s="204"/>
    </row>
    <row r="34" spans="1:11" ht="40" customHeight="1" x14ac:dyDescent="0.15">
      <c r="A34" s="199" t="s">
        <v>279</v>
      </c>
      <c r="B34" s="200"/>
      <c r="C34" s="200"/>
      <c r="D34" s="200"/>
      <c r="E34" s="200"/>
      <c r="F34" s="200"/>
      <c r="G34" s="200"/>
      <c r="H34" s="200"/>
      <c r="I34" s="200"/>
      <c r="J34" s="201"/>
    </row>
    <row r="35" spans="1:11" ht="40" customHeight="1" x14ac:dyDescent="0.15">
      <c r="A35" s="15" t="s">
        <v>336</v>
      </c>
      <c r="B35" s="16" t="s">
        <v>380</v>
      </c>
      <c r="C35" s="197" t="s">
        <v>381</v>
      </c>
      <c r="D35" s="202" t="s">
        <v>359</v>
      </c>
      <c r="E35" s="197" t="s">
        <v>430</v>
      </c>
      <c r="F35" s="202" t="s">
        <v>355</v>
      </c>
      <c r="G35" s="197" t="s">
        <v>352</v>
      </c>
      <c r="H35" s="202" t="s">
        <v>357</v>
      </c>
      <c r="I35" s="202" t="s">
        <v>382</v>
      </c>
      <c r="J35" s="202" t="s">
        <v>383</v>
      </c>
      <c r="K35" s="117"/>
    </row>
    <row r="36" spans="1:11" ht="40" customHeight="1" x14ac:dyDescent="0.15">
      <c r="A36" s="15" t="s">
        <v>337</v>
      </c>
      <c r="B36" s="117" t="s">
        <v>379</v>
      </c>
      <c r="C36" s="198"/>
      <c r="D36" s="203"/>
      <c r="E36" s="198"/>
      <c r="F36" s="203"/>
      <c r="G36" s="198"/>
      <c r="H36" s="203"/>
      <c r="I36" s="203"/>
      <c r="J36" s="203"/>
    </row>
    <row r="37" spans="1:11" ht="40" customHeight="1" x14ac:dyDescent="0.15">
      <c r="A37" s="15" t="s">
        <v>338</v>
      </c>
      <c r="B37" s="121" t="s">
        <v>376</v>
      </c>
      <c r="C37" s="210"/>
      <c r="D37" s="204"/>
      <c r="E37" s="210"/>
      <c r="F37" s="204"/>
      <c r="G37" s="210"/>
      <c r="H37" s="204"/>
      <c r="I37" s="204"/>
      <c r="J37" s="204"/>
    </row>
    <row r="38" spans="1:11" ht="40" customHeight="1" x14ac:dyDescent="0.15">
      <c r="A38" s="199" t="s">
        <v>280</v>
      </c>
      <c r="B38" s="200"/>
      <c r="C38" s="200"/>
      <c r="D38" s="200"/>
      <c r="E38" s="200"/>
      <c r="F38" s="200"/>
      <c r="G38" s="200"/>
      <c r="H38" s="200"/>
      <c r="I38" s="200"/>
      <c r="J38" s="201"/>
    </row>
    <row r="39" spans="1:11" ht="49" customHeight="1" x14ac:dyDescent="0.15">
      <c r="A39" s="15" t="s">
        <v>335</v>
      </c>
      <c r="B39" s="16" t="s">
        <v>373</v>
      </c>
      <c r="C39" s="197" t="s">
        <v>381</v>
      </c>
      <c r="D39" s="202" t="s">
        <v>359</v>
      </c>
      <c r="E39" s="197" t="s">
        <v>371</v>
      </c>
      <c r="F39" s="202" t="s">
        <v>355</v>
      </c>
      <c r="G39" s="197" t="s">
        <v>371</v>
      </c>
      <c r="H39" s="202" t="s">
        <v>357</v>
      </c>
      <c r="I39" s="202" t="s">
        <v>377</v>
      </c>
      <c r="J39" s="202" t="s">
        <v>386</v>
      </c>
    </row>
    <row r="40" spans="1:11" ht="40" customHeight="1" x14ac:dyDescent="0.15">
      <c r="A40" s="15" t="s">
        <v>438</v>
      </c>
      <c r="B40" s="121" t="s">
        <v>384</v>
      </c>
      <c r="C40" s="198"/>
      <c r="D40" s="203"/>
      <c r="E40" s="198"/>
      <c r="F40" s="203"/>
      <c r="G40" s="198"/>
      <c r="H40" s="203"/>
      <c r="I40" s="203"/>
      <c r="J40" s="203"/>
    </row>
    <row r="41" spans="1:11" ht="46" customHeight="1" x14ac:dyDescent="0.15">
      <c r="A41" s="15" t="s">
        <v>439</v>
      </c>
      <c r="B41" s="121" t="s">
        <v>385</v>
      </c>
      <c r="C41" s="210"/>
      <c r="D41" s="204"/>
      <c r="E41" s="210"/>
      <c r="F41" s="204"/>
      <c r="G41" s="210"/>
      <c r="H41" s="204"/>
      <c r="I41" s="204"/>
      <c r="J41" s="204"/>
    </row>
    <row r="42" spans="1:11" ht="46" customHeight="1" x14ac:dyDescent="0.15">
      <c r="A42" s="199" t="s">
        <v>281</v>
      </c>
      <c r="B42" s="200"/>
      <c r="C42" s="200"/>
      <c r="D42" s="200"/>
      <c r="E42" s="200"/>
      <c r="F42" s="200"/>
      <c r="G42" s="200"/>
      <c r="H42" s="200"/>
      <c r="I42" s="200"/>
      <c r="J42" s="201"/>
    </row>
    <row r="43" spans="1:11" ht="40" customHeight="1" x14ac:dyDescent="0.15">
      <c r="A43" s="15" t="s">
        <v>339</v>
      </c>
      <c r="B43" s="16" t="s">
        <v>373</v>
      </c>
      <c r="C43" s="197" t="s">
        <v>374</v>
      </c>
      <c r="D43" s="202" t="s">
        <v>359</v>
      </c>
      <c r="E43" s="197" t="s">
        <v>431</v>
      </c>
      <c r="F43" s="202" t="s">
        <v>355</v>
      </c>
      <c r="G43" s="197" t="s">
        <v>372</v>
      </c>
      <c r="H43" s="202" t="s">
        <v>357</v>
      </c>
      <c r="I43" s="202" t="s">
        <v>377</v>
      </c>
      <c r="J43" s="202" t="s">
        <v>378</v>
      </c>
    </row>
    <row r="44" spans="1:11" ht="40" customHeight="1" x14ac:dyDescent="0.15">
      <c r="A44" s="15" t="s">
        <v>340</v>
      </c>
      <c r="B44" s="121" t="s">
        <v>375</v>
      </c>
      <c r="C44" s="198"/>
      <c r="D44" s="203"/>
      <c r="E44" s="198"/>
      <c r="F44" s="203"/>
      <c r="G44" s="198"/>
      <c r="H44" s="203"/>
      <c r="I44" s="203"/>
      <c r="J44" s="203"/>
    </row>
    <row r="45" spans="1:11" ht="40" customHeight="1" x14ac:dyDescent="0.15">
      <c r="A45" s="15" t="s">
        <v>338</v>
      </c>
      <c r="B45" s="121" t="s">
        <v>376</v>
      </c>
      <c r="C45" s="210"/>
      <c r="D45" s="204"/>
      <c r="E45" s="210"/>
      <c r="F45" s="204"/>
      <c r="G45" s="210"/>
      <c r="H45" s="204"/>
      <c r="I45" s="204"/>
      <c r="J45" s="204"/>
    </row>
    <row r="48" spans="1:11" x14ac:dyDescent="0.15">
      <c r="A48" s="116" t="s">
        <v>115</v>
      </c>
      <c r="B48" s="10"/>
      <c r="C48" s="10"/>
      <c r="D48" s="10"/>
      <c r="E48" s="10"/>
      <c r="F48" s="10"/>
    </row>
    <row r="49" spans="1:10" ht="30" x14ac:dyDescent="0.15">
      <c r="A49" s="19" t="s">
        <v>43</v>
      </c>
      <c r="B49" s="18" t="s">
        <v>60</v>
      </c>
      <c r="C49" s="18" t="s">
        <v>61</v>
      </c>
      <c r="D49" s="18" t="s">
        <v>62</v>
      </c>
      <c r="E49" s="18" t="s">
        <v>63</v>
      </c>
      <c r="F49" s="18" t="s">
        <v>64</v>
      </c>
      <c r="G49" s="18" t="s">
        <v>65</v>
      </c>
      <c r="H49" s="18" t="s">
        <v>66</v>
      </c>
      <c r="I49" s="18" t="s">
        <v>67</v>
      </c>
      <c r="J49" s="18" t="s">
        <v>44</v>
      </c>
    </row>
    <row r="50" spans="1:10" ht="35" customHeight="1" x14ac:dyDescent="0.15">
      <c r="A50" s="199" t="s">
        <v>282</v>
      </c>
      <c r="B50" s="200"/>
      <c r="C50" s="200"/>
      <c r="D50" s="200"/>
      <c r="E50" s="200"/>
      <c r="F50" s="200"/>
      <c r="G50" s="200"/>
      <c r="H50" s="200"/>
      <c r="I50" s="200"/>
      <c r="J50" s="201"/>
    </row>
    <row r="51" spans="1:10" ht="34" customHeight="1" x14ac:dyDescent="0.15">
      <c r="A51" s="15" t="s">
        <v>318</v>
      </c>
      <c r="B51" s="121" t="s">
        <v>391</v>
      </c>
      <c r="C51" s="197" t="s">
        <v>388</v>
      </c>
      <c r="D51" s="202" t="s">
        <v>359</v>
      </c>
      <c r="E51" s="209" t="s">
        <v>432</v>
      </c>
      <c r="F51" s="202" t="s">
        <v>355</v>
      </c>
      <c r="G51" s="197" t="s">
        <v>392</v>
      </c>
      <c r="H51" s="202" t="s">
        <v>356</v>
      </c>
      <c r="I51" s="202" t="s">
        <v>393</v>
      </c>
      <c r="J51" s="202" t="s">
        <v>394</v>
      </c>
    </row>
    <row r="52" spans="1:10" ht="47.5" customHeight="1" x14ac:dyDescent="0.15">
      <c r="A52" s="15" t="s">
        <v>319</v>
      </c>
      <c r="B52" s="121" t="s">
        <v>390</v>
      </c>
      <c r="C52" s="198"/>
      <c r="D52" s="203"/>
      <c r="E52" s="209"/>
      <c r="F52" s="203"/>
      <c r="G52" s="198"/>
      <c r="H52" s="203"/>
      <c r="I52" s="203"/>
      <c r="J52" s="203"/>
    </row>
    <row r="53" spans="1:10" ht="31" customHeight="1" x14ac:dyDescent="0.15">
      <c r="A53" s="15" t="s">
        <v>320</v>
      </c>
      <c r="B53" s="121" t="s">
        <v>390</v>
      </c>
      <c r="C53" s="210"/>
      <c r="D53" s="204"/>
      <c r="E53" s="209"/>
      <c r="F53" s="204"/>
      <c r="G53" s="210"/>
      <c r="H53" s="204"/>
      <c r="I53" s="204"/>
      <c r="J53" s="204"/>
    </row>
    <row r="54" spans="1:10" ht="31" customHeight="1" x14ac:dyDescent="0.15">
      <c r="A54" s="199" t="s">
        <v>283</v>
      </c>
      <c r="B54" s="200"/>
      <c r="C54" s="200"/>
      <c r="D54" s="200"/>
      <c r="E54" s="200"/>
      <c r="F54" s="200"/>
      <c r="G54" s="200"/>
      <c r="H54" s="200"/>
      <c r="I54" s="200"/>
      <c r="J54" s="201"/>
    </row>
    <row r="55" spans="1:10" ht="31.5" customHeight="1" x14ac:dyDescent="0.15">
      <c r="A55" s="15" t="s">
        <v>321</v>
      </c>
      <c r="B55" s="121" t="s">
        <v>387</v>
      </c>
      <c r="C55" s="197" t="s">
        <v>388</v>
      </c>
      <c r="D55" s="202" t="s">
        <v>359</v>
      </c>
      <c r="E55" s="209" t="s">
        <v>432</v>
      </c>
      <c r="F55" s="202" t="s">
        <v>355</v>
      </c>
      <c r="G55" s="197" t="s">
        <v>350</v>
      </c>
      <c r="H55" s="202" t="s">
        <v>356</v>
      </c>
      <c r="I55" s="202" t="s">
        <v>393</v>
      </c>
      <c r="J55" s="202" t="s">
        <v>394</v>
      </c>
    </row>
    <row r="56" spans="1:10" ht="33.5" customHeight="1" x14ac:dyDescent="0.15">
      <c r="A56" s="15" t="s">
        <v>322</v>
      </c>
      <c r="B56" s="121" t="s">
        <v>389</v>
      </c>
      <c r="C56" s="198"/>
      <c r="D56" s="203"/>
      <c r="E56" s="209"/>
      <c r="F56" s="203"/>
      <c r="G56" s="198"/>
      <c r="H56" s="203"/>
      <c r="I56" s="203"/>
      <c r="J56" s="203"/>
    </row>
    <row r="57" spans="1:10" ht="34.5" customHeight="1" x14ac:dyDescent="0.15">
      <c r="A57" s="15" t="s">
        <v>323</v>
      </c>
      <c r="B57" s="121" t="s">
        <v>390</v>
      </c>
      <c r="C57" s="210"/>
      <c r="D57" s="204"/>
      <c r="E57" s="209"/>
      <c r="F57" s="204"/>
      <c r="G57" s="210"/>
      <c r="H57" s="204"/>
      <c r="I57" s="204"/>
      <c r="J57" s="204"/>
    </row>
    <row r="58" spans="1:10" ht="34.5" customHeight="1" x14ac:dyDescent="0.15">
      <c r="A58" s="199" t="s">
        <v>284</v>
      </c>
      <c r="B58" s="200"/>
      <c r="C58" s="200"/>
      <c r="D58" s="200"/>
      <c r="E58" s="200"/>
      <c r="F58" s="200"/>
      <c r="G58" s="200"/>
      <c r="H58" s="200"/>
      <c r="I58" s="200"/>
      <c r="J58" s="201"/>
    </row>
    <row r="59" spans="1:10" ht="45.5" customHeight="1" x14ac:dyDescent="0.15">
      <c r="A59" s="15" t="s">
        <v>324</v>
      </c>
      <c r="B59" s="121" t="s">
        <v>395</v>
      </c>
      <c r="C59" s="197" t="s">
        <v>388</v>
      </c>
      <c r="D59" s="202" t="s">
        <v>359</v>
      </c>
      <c r="E59" s="209" t="s">
        <v>432</v>
      </c>
      <c r="F59" s="202" t="s">
        <v>355</v>
      </c>
      <c r="G59" s="197" t="s">
        <v>350</v>
      </c>
      <c r="H59" s="202" t="s">
        <v>356</v>
      </c>
      <c r="I59" s="202" t="s">
        <v>397</v>
      </c>
      <c r="J59" s="202" t="s">
        <v>396</v>
      </c>
    </row>
    <row r="60" spans="1:10" ht="36" customHeight="1" x14ac:dyDescent="0.15">
      <c r="A60" s="15" t="s">
        <v>325</v>
      </c>
      <c r="B60" s="121" t="s">
        <v>390</v>
      </c>
      <c r="C60" s="198"/>
      <c r="D60" s="203"/>
      <c r="E60" s="209"/>
      <c r="F60" s="203"/>
      <c r="G60" s="198"/>
      <c r="H60" s="203"/>
      <c r="I60" s="203"/>
      <c r="J60" s="203"/>
    </row>
    <row r="61" spans="1:10" ht="35.5" customHeight="1" x14ac:dyDescent="0.15">
      <c r="A61" s="15" t="s">
        <v>323</v>
      </c>
      <c r="B61" s="121" t="s">
        <v>390</v>
      </c>
      <c r="C61" s="210"/>
      <c r="D61" s="204"/>
      <c r="E61" s="209"/>
      <c r="F61" s="204"/>
      <c r="G61" s="210"/>
      <c r="H61" s="204"/>
      <c r="I61" s="204"/>
      <c r="J61" s="204"/>
    </row>
    <row r="62" spans="1:10" ht="35.5" customHeight="1" x14ac:dyDescent="0.15">
      <c r="A62" s="199" t="s">
        <v>440</v>
      </c>
      <c r="B62" s="200"/>
      <c r="C62" s="200"/>
      <c r="D62" s="200"/>
      <c r="E62" s="200"/>
      <c r="F62" s="200"/>
      <c r="G62" s="200"/>
      <c r="H62" s="200"/>
      <c r="I62" s="200"/>
      <c r="J62" s="201"/>
    </row>
    <row r="63" spans="1:10" ht="50.5" customHeight="1" x14ac:dyDescent="0.15">
      <c r="A63" s="15" t="s">
        <v>326</v>
      </c>
      <c r="B63" s="121" t="s">
        <v>395</v>
      </c>
      <c r="C63" s="197" t="s">
        <v>388</v>
      </c>
      <c r="D63" s="202" t="s">
        <v>359</v>
      </c>
      <c r="E63" s="209" t="s">
        <v>432</v>
      </c>
      <c r="F63" s="202" t="s">
        <v>355</v>
      </c>
      <c r="G63" s="197" t="s">
        <v>350</v>
      </c>
      <c r="H63" s="202" t="s">
        <v>356</v>
      </c>
      <c r="I63" s="197" t="s">
        <v>395</v>
      </c>
      <c r="J63" s="202" t="s">
        <v>394</v>
      </c>
    </row>
    <row r="64" spans="1:10" ht="35.5" customHeight="1" x14ac:dyDescent="0.15">
      <c r="A64" s="15" t="s">
        <v>327</v>
      </c>
      <c r="B64" s="121" t="s">
        <v>390</v>
      </c>
      <c r="C64" s="198"/>
      <c r="D64" s="203"/>
      <c r="E64" s="209"/>
      <c r="F64" s="203"/>
      <c r="G64" s="198"/>
      <c r="H64" s="203"/>
      <c r="I64" s="198"/>
      <c r="J64" s="203"/>
    </row>
    <row r="65" spans="1:10" ht="49.5" customHeight="1" x14ac:dyDescent="0.15">
      <c r="A65" s="15" t="s">
        <v>328</v>
      </c>
      <c r="B65" s="121" t="s">
        <v>390</v>
      </c>
      <c r="C65" s="210"/>
      <c r="D65" s="204"/>
      <c r="E65" s="209"/>
      <c r="F65" s="204"/>
      <c r="G65" s="210"/>
      <c r="H65" s="204"/>
      <c r="I65" s="210"/>
      <c r="J65" s="204"/>
    </row>
    <row r="68" spans="1:10" x14ac:dyDescent="0.15">
      <c r="A68" s="116" t="s">
        <v>116</v>
      </c>
      <c r="B68" s="10"/>
      <c r="C68" s="10"/>
      <c r="D68" s="10"/>
      <c r="E68" s="10"/>
      <c r="F68" s="10"/>
    </row>
    <row r="69" spans="1:10" ht="30" x14ac:dyDescent="0.15">
      <c r="A69" s="19" t="s">
        <v>43</v>
      </c>
      <c r="B69" s="18" t="s">
        <v>60</v>
      </c>
      <c r="C69" s="18" t="s">
        <v>61</v>
      </c>
      <c r="D69" s="18" t="s">
        <v>62</v>
      </c>
      <c r="E69" s="18" t="s">
        <v>63</v>
      </c>
      <c r="F69" s="18" t="s">
        <v>64</v>
      </c>
      <c r="G69" s="18" t="s">
        <v>65</v>
      </c>
      <c r="H69" s="18" t="s">
        <v>66</v>
      </c>
      <c r="I69" s="18" t="s">
        <v>67</v>
      </c>
      <c r="J69" s="18" t="s">
        <v>44</v>
      </c>
    </row>
    <row r="70" spans="1:10" x14ac:dyDescent="0.15">
      <c r="A70" s="199" t="s">
        <v>442</v>
      </c>
      <c r="B70" s="200"/>
      <c r="C70" s="200"/>
      <c r="D70" s="200"/>
      <c r="E70" s="200"/>
      <c r="F70" s="200"/>
      <c r="G70" s="200"/>
      <c r="H70" s="200"/>
      <c r="I70" s="200"/>
      <c r="J70" s="201"/>
    </row>
    <row r="71" spans="1:10" ht="45.5" customHeight="1" x14ac:dyDescent="0.15">
      <c r="A71" s="15" t="s">
        <v>313</v>
      </c>
      <c r="B71" s="16" t="s">
        <v>401</v>
      </c>
      <c r="C71" s="197" t="s">
        <v>388</v>
      </c>
      <c r="D71" s="202" t="s">
        <v>359</v>
      </c>
      <c r="E71" s="197" t="s">
        <v>353</v>
      </c>
      <c r="F71" s="202" t="s">
        <v>355</v>
      </c>
      <c r="G71" s="197" t="s">
        <v>353</v>
      </c>
      <c r="H71" s="202" t="s">
        <v>356</v>
      </c>
      <c r="I71" s="202" t="s">
        <v>399</v>
      </c>
      <c r="J71" s="202" t="s">
        <v>400</v>
      </c>
    </row>
    <row r="72" spans="1:10" ht="44.5" customHeight="1" x14ac:dyDescent="0.15">
      <c r="A72" s="15" t="s">
        <v>314</v>
      </c>
      <c r="B72" s="121" t="s">
        <v>398</v>
      </c>
      <c r="C72" s="198"/>
      <c r="D72" s="203"/>
      <c r="E72" s="198"/>
      <c r="F72" s="203"/>
      <c r="G72" s="198"/>
      <c r="H72" s="203"/>
      <c r="I72" s="203"/>
      <c r="J72" s="203"/>
    </row>
    <row r="73" spans="1:10" ht="40" customHeight="1" x14ac:dyDescent="0.15">
      <c r="A73" s="15" t="s">
        <v>433</v>
      </c>
      <c r="B73" s="121" t="s">
        <v>398</v>
      </c>
      <c r="C73" s="210"/>
      <c r="D73" s="204"/>
      <c r="E73" s="198"/>
      <c r="F73" s="204"/>
      <c r="G73" s="198"/>
      <c r="H73" s="204"/>
      <c r="I73" s="204"/>
      <c r="J73" s="204"/>
    </row>
    <row r="74" spans="1:10" ht="40" customHeight="1" x14ac:dyDescent="0.15">
      <c r="A74" s="199" t="s">
        <v>285</v>
      </c>
      <c r="B74" s="200"/>
      <c r="C74" s="200"/>
      <c r="D74" s="200"/>
      <c r="E74" s="200"/>
      <c r="F74" s="200"/>
      <c r="G74" s="200"/>
      <c r="H74" s="200"/>
      <c r="I74" s="200"/>
      <c r="J74" s="201"/>
    </row>
    <row r="75" spans="1:10" ht="40" customHeight="1" x14ac:dyDescent="0.15">
      <c r="A75" s="15" t="s">
        <v>315</v>
      </c>
      <c r="B75" s="16" t="s">
        <v>403</v>
      </c>
      <c r="C75" s="197" t="s">
        <v>388</v>
      </c>
      <c r="D75" s="202" t="s">
        <v>359</v>
      </c>
      <c r="E75" s="197" t="s">
        <v>353</v>
      </c>
      <c r="F75" s="202" t="s">
        <v>355</v>
      </c>
      <c r="G75" s="197" t="s">
        <v>353</v>
      </c>
      <c r="H75" s="202" t="s">
        <v>356</v>
      </c>
      <c r="I75" s="202" t="s">
        <v>403</v>
      </c>
      <c r="J75" s="202" t="s">
        <v>402</v>
      </c>
    </row>
    <row r="76" spans="1:10" ht="40" customHeight="1" x14ac:dyDescent="0.15">
      <c r="A76" s="15" t="s">
        <v>316</v>
      </c>
      <c r="B76" s="121" t="s">
        <v>398</v>
      </c>
      <c r="C76" s="198"/>
      <c r="D76" s="203"/>
      <c r="E76" s="198"/>
      <c r="F76" s="203"/>
      <c r="G76" s="198"/>
      <c r="H76" s="203"/>
      <c r="I76" s="203"/>
      <c r="J76" s="203"/>
    </row>
    <row r="77" spans="1:10" ht="40" customHeight="1" x14ac:dyDescent="0.15">
      <c r="A77" s="15" t="s">
        <v>317</v>
      </c>
      <c r="B77" s="121" t="s">
        <v>398</v>
      </c>
      <c r="C77" s="210"/>
      <c r="D77" s="204"/>
      <c r="E77" s="198"/>
      <c r="F77" s="204"/>
      <c r="G77" s="198"/>
      <c r="H77" s="204"/>
      <c r="I77" s="204"/>
      <c r="J77" s="204"/>
    </row>
    <row r="80" spans="1:10" x14ac:dyDescent="0.15">
      <c r="A80" s="116" t="s">
        <v>117</v>
      </c>
      <c r="B80" s="10"/>
      <c r="C80" s="10"/>
      <c r="D80" s="10"/>
      <c r="E80" s="10"/>
      <c r="F80" s="10"/>
    </row>
    <row r="81" spans="1:10" ht="30" x14ac:dyDescent="0.15">
      <c r="A81" s="19" t="s">
        <v>43</v>
      </c>
      <c r="B81" s="18" t="s">
        <v>60</v>
      </c>
      <c r="C81" s="18" t="s">
        <v>61</v>
      </c>
      <c r="D81" s="18" t="s">
        <v>62</v>
      </c>
      <c r="E81" s="18" t="s">
        <v>63</v>
      </c>
      <c r="F81" s="18" t="s">
        <v>64</v>
      </c>
      <c r="G81" s="18" t="s">
        <v>65</v>
      </c>
      <c r="H81" s="18" t="s">
        <v>66</v>
      </c>
      <c r="I81" s="18" t="s">
        <v>67</v>
      </c>
      <c r="J81" s="18" t="s">
        <v>44</v>
      </c>
    </row>
    <row r="82" spans="1:10" ht="29" customHeight="1" x14ac:dyDescent="0.15">
      <c r="A82" s="199" t="s">
        <v>286</v>
      </c>
      <c r="B82" s="200"/>
      <c r="C82" s="200"/>
      <c r="D82" s="200"/>
      <c r="E82" s="200"/>
      <c r="F82" s="200"/>
      <c r="G82" s="200"/>
      <c r="H82" s="200"/>
      <c r="I82" s="200"/>
      <c r="J82" s="201"/>
    </row>
    <row r="83" spans="1:10" ht="40" customHeight="1" x14ac:dyDescent="0.15">
      <c r="A83" s="15" t="s">
        <v>301</v>
      </c>
      <c r="B83" s="16" t="s">
        <v>404</v>
      </c>
      <c r="C83" s="197" t="s">
        <v>381</v>
      </c>
      <c r="D83" s="197" t="s">
        <v>405</v>
      </c>
      <c r="E83" s="197" t="s">
        <v>434</v>
      </c>
      <c r="F83" s="202" t="s">
        <v>355</v>
      </c>
      <c r="G83" s="197" t="s">
        <v>354</v>
      </c>
      <c r="H83" s="202" t="s">
        <v>356</v>
      </c>
      <c r="I83" s="202" t="s">
        <v>404</v>
      </c>
      <c r="J83" s="202" t="s">
        <v>407</v>
      </c>
    </row>
    <row r="84" spans="1:10" ht="40" customHeight="1" x14ac:dyDescent="0.15">
      <c r="A84" s="15" t="s">
        <v>302</v>
      </c>
      <c r="B84" s="121" t="s">
        <v>406</v>
      </c>
      <c r="C84" s="198"/>
      <c r="D84" s="198"/>
      <c r="E84" s="198"/>
      <c r="F84" s="203"/>
      <c r="G84" s="198"/>
      <c r="H84" s="203"/>
      <c r="I84" s="203"/>
      <c r="J84" s="203"/>
    </row>
    <row r="85" spans="1:10" ht="40" customHeight="1" x14ac:dyDescent="0.15">
      <c r="A85" s="15" t="s">
        <v>303</v>
      </c>
      <c r="B85" s="121" t="s">
        <v>406</v>
      </c>
      <c r="C85" s="210"/>
      <c r="D85" s="210"/>
      <c r="E85" s="198"/>
      <c r="F85" s="204"/>
      <c r="G85" s="198"/>
      <c r="H85" s="204"/>
      <c r="I85" s="204"/>
      <c r="J85" s="204"/>
    </row>
    <row r="86" spans="1:10" ht="40" customHeight="1" x14ac:dyDescent="0.15">
      <c r="A86" s="199" t="s">
        <v>435</v>
      </c>
      <c r="B86" s="200"/>
      <c r="C86" s="200"/>
      <c r="D86" s="200"/>
      <c r="E86" s="200"/>
      <c r="F86" s="200"/>
      <c r="G86" s="200"/>
      <c r="H86" s="200"/>
      <c r="I86" s="200"/>
      <c r="J86" s="201"/>
    </row>
    <row r="87" spans="1:10" ht="40" customHeight="1" x14ac:dyDescent="0.15">
      <c r="A87" s="15" t="s">
        <v>304</v>
      </c>
      <c r="B87" s="16" t="s">
        <v>413</v>
      </c>
      <c r="C87" s="197" t="s">
        <v>381</v>
      </c>
      <c r="D87" s="197" t="s">
        <v>405</v>
      </c>
      <c r="E87" s="197" t="s">
        <v>434</v>
      </c>
      <c r="F87" s="202" t="s">
        <v>355</v>
      </c>
      <c r="G87" s="197" t="s">
        <v>354</v>
      </c>
      <c r="H87" s="202" t="s">
        <v>356</v>
      </c>
      <c r="I87" s="202" t="s">
        <v>413</v>
      </c>
      <c r="J87" s="202" t="s">
        <v>415</v>
      </c>
    </row>
    <row r="88" spans="1:10" ht="40" customHeight="1" x14ac:dyDescent="0.15">
      <c r="A88" s="15" t="s">
        <v>305</v>
      </c>
      <c r="B88" s="121" t="s">
        <v>414</v>
      </c>
      <c r="C88" s="198"/>
      <c r="D88" s="198"/>
      <c r="E88" s="198"/>
      <c r="F88" s="203"/>
      <c r="G88" s="198"/>
      <c r="H88" s="203"/>
      <c r="I88" s="203"/>
      <c r="J88" s="203"/>
    </row>
    <row r="89" spans="1:10" ht="40" customHeight="1" x14ac:dyDescent="0.15">
      <c r="A89" s="15" t="s">
        <v>306</v>
      </c>
      <c r="B89" s="121" t="s">
        <v>416</v>
      </c>
      <c r="C89" s="210"/>
      <c r="D89" s="210"/>
      <c r="E89" s="198"/>
      <c r="F89" s="204"/>
      <c r="G89" s="198"/>
      <c r="H89" s="204"/>
      <c r="I89" s="204"/>
      <c r="J89" s="204"/>
    </row>
    <row r="90" spans="1:10" s="23" customFormat="1" ht="40" customHeight="1" x14ac:dyDescent="0.15">
      <c r="A90" s="199" t="s">
        <v>287</v>
      </c>
      <c r="B90" s="200"/>
      <c r="C90" s="200"/>
      <c r="D90" s="200"/>
      <c r="E90" s="200"/>
      <c r="F90" s="200"/>
      <c r="G90" s="200"/>
      <c r="H90" s="200"/>
      <c r="I90" s="200"/>
      <c r="J90" s="201"/>
    </row>
    <row r="91" spans="1:10" ht="40" customHeight="1" x14ac:dyDescent="0.15">
      <c r="A91" s="15" t="s">
        <v>307</v>
      </c>
      <c r="B91" s="16" t="s">
        <v>408</v>
      </c>
      <c r="C91" s="197" t="s">
        <v>381</v>
      </c>
      <c r="D91" s="202" t="s">
        <v>359</v>
      </c>
      <c r="E91" s="197" t="s">
        <v>434</v>
      </c>
      <c r="F91" s="202" t="s">
        <v>355</v>
      </c>
      <c r="G91" s="197" t="s">
        <v>354</v>
      </c>
      <c r="H91" s="202" t="s">
        <v>356</v>
      </c>
      <c r="I91" s="202" t="s">
        <v>409</v>
      </c>
      <c r="J91" s="202" t="s">
        <v>407</v>
      </c>
    </row>
    <row r="92" spans="1:10" ht="40" customHeight="1" x14ac:dyDescent="0.15">
      <c r="A92" s="15" t="s">
        <v>308</v>
      </c>
      <c r="B92" s="121" t="s">
        <v>406</v>
      </c>
      <c r="C92" s="198"/>
      <c r="D92" s="203"/>
      <c r="E92" s="198"/>
      <c r="F92" s="203"/>
      <c r="G92" s="198"/>
      <c r="H92" s="203"/>
      <c r="I92" s="203"/>
      <c r="J92" s="203"/>
    </row>
    <row r="93" spans="1:10" ht="40" customHeight="1" x14ac:dyDescent="0.15">
      <c r="A93" s="15" t="s">
        <v>309</v>
      </c>
      <c r="B93" s="121" t="s">
        <v>406</v>
      </c>
      <c r="C93" s="210"/>
      <c r="D93" s="204"/>
      <c r="E93" s="198"/>
      <c r="F93" s="204"/>
      <c r="G93" s="198"/>
      <c r="H93" s="204"/>
      <c r="I93" s="204"/>
      <c r="J93" s="204"/>
    </row>
    <row r="94" spans="1:10" s="23" customFormat="1" ht="40" customHeight="1" x14ac:dyDescent="0.15">
      <c r="A94" s="199" t="s">
        <v>288</v>
      </c>
      <c r="B94" s="200"/>
      <c r="C94" s="200"/>
      <c r="D94" s="200"/>
      <c r="E94" s="200"/>
      <c r="F94" s="200"/>
      <c r="G94" s="200"/>
      <c r="H94" s="200"/>
      <c r="I94" s="200"/>
      <c r="J94" s="201"/>
    </row>
    <row r="95" spans="1:10" ht="40" customHeight="1" x14ac:dyDescent="0.15">
      <c r="A95" s="15" t="s">
        <v>310</v>
      </c>
      <c r="B95" s="16" t="s">
        <v>410</v>
      </c>
      <c r="C95" s="197" t="s">
        <v>381</v>
      </c>
      <c r="D95" s="197" t="s">
        <v>405</v>
      </c>
      <c r="E95" s="197" t="s">
        <v>434</v>
      </c>
      <c r="F95" s="202" t="s">
        <v>355</v>
      </c>
      <c r="G95" s="197" t="s">
        <v>354</v>
      </c>
      <c r="H95" s="202" t="s">
        <v>356</v>
      </c>
      <c r="I95" s="202" t="s">
        <v>404</v>
      </c>
      <c r="J95" s="202" t="s">
        <v>412</v>
      </c>
    </row>
    <row r="96" spans="1:10" ht="45" x14ac:dyDescent="0.15">
      <c r="A96" s="15" t="s">
        <v>311</v>
      </c>
      <c r="B96" s="121" t="s">
        <v>411</v>
      </c>
      <c r="C96" s="198"/>
      <c r="D96" s="198"/>
      <c r="E96" s="198"/>
      <c r="F96" s="203"/>
      <c r="G96" s="198"/>
      <c r="H96" s="203"/>
      <c r="I96" s="203"/>
      <c r="J96" s="203"/>
    </row>
    <row r="97" spans="1:10" ht="40" customHeight="1" x14ac:dyDescent="0.15">
      <c r="A97" s="15" t="s">
        <v>312</v>
      </c>
      <c r="B97" s="121" t="s">
        <v>411</v>
      </c>
      <c r="C97" s="210"/>
      <c r="D97" s="210"/>
      <c r="E97" s="198"/>
      <c r="F97" s="204"/>
      <c r="G97" s="198"/>
      <c r="H97" s="204"/>
      <c r="I97" s="204"/>
      <c r="J97" s="204"/>
    </row>
    <row r="100" spans="1:10" x14ac:dyDescent="0.15">
      <c r="A100" s="116" t="s">
        <v>134</v>
      </c>
      <c r="B100" s="10"/>
      <c r="C100" s="10"/>
      <c r="D100" s="10"/>
      <c r="E100" s="10"/>
      <c r="F100" s="10"/>
    </row>
    <row r="101" spans="1:10" ht="15" x14ac:dyDescent="0.15">
      <c r="A101" s="19" t="s">
        <v>43</v>
      </c>
      <c r="B101" s="18" t="s">
        <v>60</v>
      </c>
      <c r="C101" s="18" t="s">
        <v>61</v>
      </c>
      <c r="D101" s="18" t="s">
        <v>62</v>
      </c>
      <c r="E101" s="18" t="s">
        <v>63</v>
      </c>
      <c r="F101" s="18" t="s">
        <v>64</v>
      </c>
      <c r="G101" s="18" t="s">
        <v>65</v>
      </c>
      <c r="H101" s="18" t="s">
        <v>66</v>
      </c>
      <c r="I101" s="18" t="s">
        <v>67</v>
      </c>
      <c r="J101" s="18" t="s">
        <v>44</v>
      </c>
    </row>
    <row r="102" spans="1:10" x14ac:dyDescent="0.15">
      <c r="A102" s="206" t="s">
        <v>441</v>
      </c>
      <c r="B102" s="207"/>
      <c r="C102" s="207"/>
      <c r="D102" s="207"/>
      <c r="E102" s="207"/>
      <c r="F102" s="207"/>
      <c r="G102" s="207"/>
      <c r="H102" s="207"/>
      <c r="I102" s="207"/>
      <c r="J102" s="208"/>
    </row>
    <row r="103" spans="1:10" ht="47.5" customHeight="1" x14ac:dyDescent="0.15">
      <c r="A103" s="15" t="s">
        <v>292</v>
      </c>
      <c r="B103" s="122" t="s">
        <v>424</v>
      </c>
      <c r="C103" s="209" t="s">
        <v>388</v>
      </c>
      <c r="D103" s="211" t="s">
        <v>359</v>
      </c>
      <c r="E103" s="209" t="s">
        <v>436</v>
      </c>
      <c r="F103" s="211" t="s">
        <v>355</v>
      </c>
      <c r="G103" s="209" t="s">
        <v>422</v>
      </c>
      <c r="H103" s="211" t="s">
        <v>356</v>
      </c>
      <c r="I103" s="212" t="s">
        <v>424</v>
      </c>
      <c r="J103" s="211" t="s">
        <v>255</v>
      </c>
    </row>
    <row r="104" spans="1:10" ht="47.5" customHeight="1" x14ac:dyDescent="0.15">
      <c r="A104" s="15" t="s">
        <v>293</v>
      </c>
      <c r="B104" s="121" t="s">
        <v>425</v>
      </c>
      <c r="C104" s="209"/>
      <c r="D104" s="211"/>
      <c r="E104" s="209"/>
      <c r="F104" s="211"/>
      <c r="G104" s="209"/>
      <c r="H104" s="211"/>
      <c r="I104" s="212"/>
      <c r="J104" s="211"/>
    </row>
    <row r="105" spans="1:10" ht="40" customHeight="1" x14ac:dyDescent="0.15">
      <c r="A105" s="15" t="s">
        <v>294</v>
      </c>
      <c r="B105" s="121" t="s">
        <v>419</v>
      </c>
      <c r="C105" s="209"/>
      <c r="D105" s="211"/>
      <c r="E105" s="209"/>
      <c r="F105" s="211"/>
      <c r="G105" s="209"/>
      <c r="H105" s="211"/>
      <c r="I105" s="212"/>
      <c r="J105" s="211"/>
    </row>
    <row r="106" spans="1:10" ht="40" customHeight="1" x14ac:dyDescent="0.15">
      <c r="A106" s="205" t="s">
        <v>289</v>
      </c>
      <c r="B106" s="205"/>
      <c r="C106" s="205"/>
      <c r="D106" s="205"/>
      <c r="E106" s="205"/>
      <c r="F106" s="205"/>
      <c r="G106" s="205"/>
      <c r="H106" s="205"/>
      <c r="I106" s="205"/>
      <c r="J106" s="205"/>
    </row>
    <row r="107" spans="1:10" ht="62" customHeight="1" x14ac:dyDescent="0.15">
      <c r="A107" s="15" t="s">
        <v>295</v>
      </c>
      <c r="B107" s="16" t="s">
        <v>417</v>
      </c>
      <c r="C107" s="209" t="s">
        <v>388</v>
      </c>
      <c r="D107" s="211" t="s">
        <v>359</v>
      </c>
      <c r="E107" s="209" t="s">
        <v>437</v>
      </c>
      <c r="F107" s="211" t="s">
        <v>355</v>
      </c>
      <c r="G107" s="209" t="s">
        <v>420</v>
      </c>
      <c r="H107" s="211" t="s">
        <v>356</v>
      </c>
      <c r="I107" s="212" t="s">
        <v>424</v>
      </c>
      <c r="J107" s="211" t="s">
        <v>423</v>
      </c>
    </row>
    <row r="108" spans="1:10" ht="70" customHeight="1" x14ac:dyDescent="0.15">
      <c r="A108" s="15" t="s">
        <v>296</v>
      </c>
      <c r="B108" s="121" t="s">
        <v>418</v>
      </c>
      <c r="C108" s="209"/>
      <c r="D108" s="211"/>
      <c r="E108" s="209"/>
      <c r="F108" s="211"/>
      <c r="G108" s="209"/>
      <c r="H108" s="211"/>
      <c r="I108" s="212"/>
      <c r="J108" s="211"/>
    </row>
    <row r="109" spans="1:10" ht="33" customHeight="1" x14ac:dyDescent="0.15">
      <c r="A109" s="15" t="s">
        <v>297</v>
      </c>
      <c r="B109" s="121" t="s">
        <v>419</v>
      </c>
      <c r="C109" s="209"/>
      <c r="D109" s="211"/>
      <c r="E109" s="209"/>
      <c r="F109" s="211"/>
      <c r="G109" s="209"/>
      <c r="H109" s="211"/>
      <c r="I109" s="212"/>
      <c r="J109" s="211"/>
    </row>
    <row r="110" spans="1:10" ht="33" customHeight="1" x14ac:dyDescent="0.15">
      <c r="A110" s="205" t="s">
        <v>290</v>
      </c>
      <c r="B110" s="205"/>
      <c r="C110" s="205"/>
      <c r="D110" s="205"/>
      <c r="E110" s="205"/>
      <c r="F110" s="205"/>
      <c r="G110" s="205"/>
      <c r="H110" s="205"/>
      <c r="I110" s="205"/>
      <c r="J110" s="205"/>
    </row>
    <row r="111" spans="1:10" ht="40" customHeight="1" x14ac:dyDescent="0.15">
      <c r="A111" s="15" t="s">
        <v>298</v>
      </c>
      <c r="B111" s="16" t="s">
        <v>417</v>
      </c>
      <c r="C111" s="209" t="s">
        <v>388</v>
      </c>
      <c r="D111" s="211" t="s">
        <v>359</v>
      </c>
      <c r="E111" s="209" t="s">
        <v>436</v>
      </c>
      <c r="F111" s="211" t="s">
        <v>355</v>
      </c>
      <c r="G111" s="209" t="s">
        <v>421</v>
      </c>
      <c r="H111" s="211" t="s">
        <v>356</v>
      </c>
      <c r="I111" s="212" t="s">
        <v>424</v>
      </c>
      <c r="J111" s="211" t="s">
        <v>423</v>
      </c>
    </row>
    <row r="112" spans="1:10" ht="30" customHeight="1" x14ac:dyDescent="0.15">
      <c r="A112" s="15" t="s">
        <v>299</v>
      </c>
      <c r="B112" s="121" t="s">
        <v>418</v>
      </c>
      <c r="C112" s="209"/>
      <c r="D112" s="211"/>
      <c r="E112" s="209"/>
      <c r="F112" s="211"/>
      <c r="G112" s="209"/>
      <c r="H112" s="211"/>
      <c r="I112" s="212"/>
      <c r="J112" s="211"/>
    </row>
    <row r="113" spans="1:10" ht="40" customHeight="1" x14ac:dyDescent="0.15">
      <c r="A113" s="15" t="s">
        <v>300</v>
      </c>
      <c r="B113" s="121" t="s">
        <v>419</v>
      </c>
      <c r="C113" s="209"/>
      <c r="D113" s="211"/>
      <c r="E113" s="209"/>
      <c r="F113" s="211"/>
      <c r="G113" s="209"/>
      <c r="H113" s="211"/>
      <c r="I113" s="212"/>
      <c r="J113" s="211"/>
    </row>
    <row r="114" spans="1:10" ht="40" customHeight="1" x14ac:dyDescent="0.15">
      <c r="A114" s="205" t="s">
        <v>291</v>
      </c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 ht="40" customHeight="1" x14ac:dyDescent="0.15">
      <c r="A115" s="15" t="s">
        <v>292</v>
      </c>
      <c r="B115" s="122" t="s">
        <v>424</v>
      </c>
      <c r="C115" s="209" t="s">
        <v>388</v>
      </c>
      <c r="D115" s="211" t="s">
        <v>359</v>
      </c>
      <c r="E115" s="209" t="s">
        <v>436</v>
      </c>
      <c r="F115" s="211" t="s">
        <v>355</v>
      </c>
      <c r="G115" s="209" t="s">
        <v>422</v>
      </c>
      <c r="H115" s="211" t="s">
        <v>356</v>
      </c>
      <c r="I115" s="212" t="s">
        <v>424</v>
      </c>
      <c r="J115" s="211" t="s">
        <v>255</v>
      </c>
    </row>
    <row r="116" spans="1:10" ht="40" customHeight="1" x14ac:dyDescent="0.15">
      <c r="A116" s="15" t="s">
        <v>293</v>
      </c>
      <c r="B116" s="121" t="s">
        <v>425</v>
      </c>
      <c r="C116" s="209"/>
      <c r="D116" s="211"/>
      <c r="E116" s="209"/>
      <c r="F116" s="211"/>
      <c r="G116" s="209"/>
      <c r="H116" s="211"/>
      <c r="I116" s="212"/>
      <c r="J116" s="211"/>
    </row>
    <row r="117" spans="1:10" ht="40" customHeight="1" x14ac:dyDescent="0.15">
      <c r="A117" s="15" t="s">
        <v>294</v>
      </c>
      <c r="B117" s="121" t="s">
        <v>419</v>
      </c>
      <c r="C117" s="209"/>
      <c r="D117" s="211"/>
      <c r="E117" s="209"/>
      <c r="F117" s="211"/>
      <c r="G117" s="209"/>
      <c r="H117" s="211"/>
      <c r="I117" s="212"/>
      <c r="J117" s="211"/>
    </row>
  </sheetData>
  <mergeCells count="198">
    <mergeCell ref="G103:G105"/>
    <mergeCell ref="G107:G109"/>
    <mergeCell ref="G111:G113"/>
    <mergeCell ref="G115:G117"/>
    <mergeCell ref="F107:F109"/>
    <mergeCell ref="F111:F113"/>
    <mergeCell ref="F115:F117"/>
    <mergeCell ref="E11:E13"/>
    <mergeCell ref="E15:E17"/>
    <mergeCell ref="E19:E21"/>
    <mergeCell ref="E111:E113"/>
    <mergeCell ref="E43:E45"/>
    <mergeCell ref="E75:E77"/>
    <mergeCell ref="E95:E97"/>
    <mergeCell ref="G43:G45"/>
    <mergeCell ref="C11:C13"/>
    <mergeCell ref="C15:C17"/>
    <mergeCell ref="C19:C21"/>
    <mergeCell ref="D11:D13"/>
    <mergeCell ref="F11:F13"/>
    <mergeCell ref="F31:F33"/>
    <mergeCell ref="F35:F37"/>
    <mergeCell ref="E27:E29"/>
    <mergeCell ref="E31:E33"/>
    <mergeCell ref="E35:E37"/>
    <mergeCell ref="I11:I13"/>
    <mergeCell ref="J11:J13"/>
    <mergeCell ref="F15:F17"/>
    <mergeCell ref="F19:F21"/>
    <mergeCell ref="F27:F29"/>
    <mergeCell ref="H11:H13"/>
    <mergeCell ref="H15:H17"/>
    <mergeCell ref="H19:H21"/>
    <mergeCell ref="H27:H29"/>
    <mergeCell ref="I27:I29"/>
    <mergeCell ref="I19:I21"/>
    <mergeCell ref="I15:I17"/>
    <mergeCell ref="J15:J17"/>
    <mergeCell ref="J19:J21"/>
    <mergeCell ref="G11:G13"/>
    <mergeCell ref="A14:J14"/>
    <mergeCell ref="G27:G29"/>
    <mergeCell ref="H71:H73"/>
    <mergeCell ref="H75:H77"/>
    <mergeCell ref="H31:H33"/>
    <mergeCell ref="H35:H37"/>
    <mergeCell ref="H39:H41"/>
    <mergeCell ref="H43:H45"/>
    <mergeCell ref="H51:H53"/>
    <mergeCell ref="F43:F45"/>
    <mergeCell ref="F51:F53"/>
    <mergeCell ref="F55:F57"/>
    <mergeCell ref="F59:F61"/>
    <mergeCell ref="F63:F65"/>
    <mergeCell ref="G31:G33"/>
    <mergeCell ref="G35:G37"/>
    <mergeCell ref="G39:G41"/>
    <mergeCell ref="F39:F41"/>
    <mergeCell ref="G51:G53"/>
    <mergeCell ref="G55:G57"/>
    <mergeCell ref="G59:G61"/>
    <mergeCell ref="G63:G65"/>
    <mergeCell ref="F71:F73"/>
    <mergeCell ref="F75:F77"/>
    <mergeCell ref="J103:J105"/>
    <mergeCell ref="J107:J109"/>
    <mergeCell ref="J111:J113"/>
    <mergeCell ref="J115:J117"/>
    <mergeCell ref="C103:C105"/>
    <mergeCell ref="D103:D105"/>
    <mergeCell ref="C107:C109"/>
    <mergeCell ref="D107:D109"/>
    <mergeCell ref="C111:C113"/>
    <mergeCell ref="D111:D113"/>
    <mergeCell ref="C115:C117"/>
    <mergeCell ref="D115:D117"/>
    <mergeCell ref="H107:H109"/>
    <mergeCell ref="H111:H113"/>
    <mergeCell ref="H115:H117"/>
    <mergeCell ref="I115:I117"/>
    <mergeCell ref="I103:I105"/>
    <mergeCell ref="I107:I109"/>
    <mergeCell ref="I111:I113"/>
    <mergeCell ref="H103:H105"/>
    <mergeCell ref="E103:E105"/>
    <mergeCell ref="E107:E109"/>
    <mergeCell ref="F103:F105"/>
    <mergeCell ref="E115:E117"/>
    <mergeCell ref="I83:I85"/>
    <mergeCell ref="I95:I97"/>
    <mergeCell ref="I91:I93"/>
    <mergeCell ref="I87:I89"/>
    <mergeCell ref="J83:J85"/>
    <mergeCell ref="J87:J89"/>
    <mergeCell ref="J91:J93"/>
    <mergeCell ref="J95:J97"/>
    <mergeCell ref="C83:C85"/>
    <mergeCell ref="D83:D85"/>
    <mergeCell ref="C87:C89"/>
    <mergeCell ref="D87:D89"/>
    <mergeCell ref="C95:C97"/>
    <mergeCell ref="D95:D97"/>
    <mergeCell ref="D91:D93"/>
    <mergeCell ref="C91:C93"/>
    <mergeCell ref="H83:H85"/>
    <mergeCell ref="H87:H89"/>
    <mergeCell ref="H91:H93"/>
    <mergeCell ref="H95:H97"/>
    <mergeCell ref="F83:F85"/>
    <mergeCell ref="F87:F89"/>
    <mergeCell ref="F91:F93"/>
    <mergeCell ref="F95:F97"/>
    <mergeCell ref="J51:J53"/>
    <mergeCell ref="J55:J57"/>
    <mergeCell ref="J59:J61"/>
    <mergeCell ref="J63:J65"/>
    <mergeCell ref="I71:I73"/>
    <mergeCell ref="I75:I77"/>
    <mergeCell ref="J71:J73"/>
    <mergeCell ref="J75:J77"/>
    <mergeCell ref="I59:I61"/>
    <mergeCell ref="C55:C57"/>
    <mergeCell ref="D55:D57"/>
    <mergeCell ref="C59:C61"/>
    <mergeCell ref="D59:D61"/>
    <mergeCell ref="C63:C65"/>
    <mergeCell ref="D63:D65"/>
    <mergeCell ref="I51:I53"/>
    <mergeCell ref="I55:I57"/>
    <mergeCell ref="I63:I65"/>
    <mergeCell ref="H55:H57"/>
    <mergeCell ref="H59:H61"/>
    <mergeCell ref="H63:H65"/>
    <mergeCell ref="I43:I45"/>
    <mergeCell ref="J27:J29"/>
    <mergeCell ref="J31:J33"/>
    <mergeCell ref="J35:J37"/>
    <mergeCell ref="J39:J41"/>
    <mergeCell ref="J43:J45"/>
    <mergeCell ref="D43:D45"/>
    <mergeCell ref="C27:C29"/>
    <mergeCell ref="C35:C37"/>
    <mergeCell ref="C39:C41"/>
    <mergeCell ref="C43:C45"/>
    <mergeCell ref="C31:C33"/>
    <mergeCell ref="D31:D33"/>
    <mergeCell ref="D27:D29"/>
    <mergeCell ref="D35:D37"/>
    <mergeCell ref="D39:D41"/>
    <mergeCell ref="E39:E41"/>
    <mergeCell ref="A10:J10"/>
    <mergeCell ref="G15:G17"/>
    <mergeCell ref="G19:G21"/>
    <mergeCell ref="A26:J26"/>
    <mergeCell ref="A30:J30"/>
    <mergeCell ref="D15:D17"/>
    <mergeCell ref="D19:D21"/>
    <mergeCell ref="A114:J114"/>
    <mergeCell ref="A110:J110"/>
    <mergeCell ref="A106:J106"/>
    <mergeCell ref="A102:J102"/>
    <mergeCell ref="A82:J82"/>
    <mergeCell ref="A18:J18"/>
    <mergeCell ref="A34:J34"/>
    <mergeCell ref="A38:J38"/>
    <mergeCell ref="A42:J42"/>
    <mergeCell ref="E51:E53"/>
    <mergeCell ref="E55:E57"/>
    <mergeCell ref="E59:E61"/>
    <mergeCell ref="E63:E65"/>
    <mergeCell ref="E71:E73"/>
    <mergeCell ref="I31:I33"/>
    <mergeCell ref="I35:I37"/>
    <mergeCell ref="I39:I41"/>
    <mergeCell ref="G95:G97"/>
    <mergeCell ref="A50:J50"/>
    <mergeCell ref="A54:J54"/>
    <mergeCell ref="A58:J58"/>
    <mergeCell ref="A62:J62"/>
    <mergeCell ref="A70:J70"/>
    <mergeCell ref="A74:J74"/>
    <mergeCell ref="A86:J86"/>
    <mergeCell ref="A90:J90"/>
    <mergeCell ref="A94:J94"/>
    <mergeCell ref="G71:G73"/>
    <mergeCell ref="G75:G77"/>
    <mergeCell ref="E83:E85"/>
    <mergeCell ref="E87:E89"/>
    <mergeCell ref="E91:E93"/>
    <mergeCell ref="G83:G85"/>
    <mergeCell ref="G87:G89"/>
    <mergeCell ref="G91:G93"/>
    <mergeCell ref="C75:C77"/>
    <mergeCell ref="D75:D77"/>
    <mergeCell ref="C71:C73"/>
    <mergeCell ref="D71:D73"/>
    <mergeCell ref="C51:C53"/>
    <mergeCell ref="D51:D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FE11-799E-A74F-AD7B-6A2406B416DB}">
  <dimension ref="A3:I86"/>
  <sheetViews>
    <sheetView topLeftCell="A4" workbookViewId="0">
      <selection activeCell="C75" sqref="C75"/>
    </sheetView>
  </sheetViews>
  <sheetFormatPr baseColWidth="10" defaultColWidth="10.83203125" defaultRowHeight="14" x14ac:dyDescent="0.15"/>
  <cols>
    <col min="4" max="4" width="12.5" customWidth="1"/>
  </cols>
  <sheetData>
    <row r="3" spans="1:9" x14ac:dyDescent="0.15">
      <c r="A3" s="50" t="s">
        <v>138</v>
      </c>
      <c r="B3" s="51" t="s">
        <v>19</v>
      </c>
    </row>
    <row r="4" spans="1:9" ht="60" x14ac:dyDescent="0.15">
      <c r="B4" s="46" t="s">
        <v>122</v>
      </c>
      <c r="C4" s="12" t="s">
        <v>68</v>
      </c>
      <c r="D4" s="12" t="s">
        <v>69</v>
      </c>
      <c r="E4" s="12" t="s">
        <v>70</v>
      </c>
      <c r="F4" s="12" t="s">
        <v>71</v>
      </c>
      <c r="G4" s="12" t="s">
        <v>55</v>
      </c>
      <c r="H4" s="12" t="s">
        <v>72</v>
      </c>
      <c r="I4" s="22" t="s">
        <v>73</v>
      </c>
    </row>
    <row r="5" spans="1:9" x14ac:dyDescent="0.15">
      <c r="B5" s="9" t="s">
        <v>48</v>
      </c>
      <c r="C5" s="52">
        <f>AVERAGE('8.1 ค่าน้ำหนักสาขาการจัดการน้ำ'!C10:C13)</f>
        <v>22.5</v>
      </c>
      <c r="D5" s="52">
        <f>AVERAGE('8.1 ค่าน้ำหนักสาขาการจัดการน้ำ'!D10:D13)</f>
        <v>15</v>
      </c>
      <c r="E5" s="52">
        <f>AVERAGE('8.1 ค่าน้ำหนักสาขาการจัดการน้ำ'!E10:E13)</f>
        <v>13.5</v>
      </c>
      <c r="F5" s="52">
        <f>AVERAGE('8.1 ค่าน้ำหนักสาขาการจัดการน้ำ'!F10:F13)</f>
        <v>18.75</v>
      </c>
      <c r="G5" s="52">
        <f>AVERAGE('8.1 ค่าน้ำหนักสาขาการจัดการน้ำ'!G10:G13)</f>
        <v>13.75</v>
      </c>
      <c r="H5" s="52">
        <f>AVERAGE('8.1 ค่าน้ำหนักสาขาการจัดการน้ำ'!H10:H13)</f>
        <v>6.375</v>
      </c>
      <c r="I5" s="53">
        <f>SUM(C5:H5)</f>
        <v>89.875</v>
      </c>
    </row>
    <row r="6" spans="1:9" x14ac:dyDescent="0.15">
      <c r="B6" s="9" t="s">
        <v>49</v>
      </c>
      <c r="C6" s="52">
        <f>AVERAGE('8.1 ค่าน้ำหนักสาขาการจัดการน้ำ'!C5:C8)</f>
        <v>25</v>
      </c>
      <c r="D6" s="52">
        <f>AVERAGE('8.1 ค่าน้ำหนักสาขาการจัดการน้ำ'!D5:D8)</f>
        <v>15</v>
      </c>
      <c r="E6" s="52">
        <f>AVERAGE('8.1 ค่าน้ำหนักสาขาการจัดการน้ำ'!E5:E8)</f>
        <v>15</v>
      </c>
      <c r="F6" s="52">
        <f>AVERAGE('8.1 ค่าน้ำหนักสาขาการจัดการน้ำ'!F5:F8)</f>
        <v>20</v>
      </c>
      <c r="G6" s="52">
        <f>AVERAGE('8.1 ค่าน้ำหนักสาขาการจัดการน้ำ'!G5:G8)</f>
        <v>15</v>
      </c>
      <c r="H6" s="52">
        <f>AVERAGE('8.1 ค่าน้ำหนักสาขาการจัดการน้ำ'!H5:H8)</f>
        <v>6.833333333333333</v>
      </c>
      <c r="I6" s="53">
        <f>SUM(C6:H6)</f>
        <v>96.833333333333329</v>
      </c>
    </row>
    <row r="7" spans="1:9" x14ac:dyDescent="0.15">
      <c r="B7" s="9" t="s">
        <v>50</v>
      </c>
      <c r="C7" s="52">
        <f>AVERAGE('8.1 ค่าน้ำหนักสาขาการจัดการน้ำ'!C16:C19)</f>
        <v>21.25</v>
      </c>
      <c r="D7" s="52">
        <f>AVERAGE('8.1 ค่าน้ำหนักสาขาการจัดการน้ำ'!D16:D19)</f>
        <v>11.25</v>
      </c>
      <c r="E7" s="52">
        <f>AVERAGE('8.1 ค่าน้ำหนักสาขาการจัดการน้ำ'!E16:E19)</f>
        <v>12.5</v>
      </c>
      <c r="F7" s="52">
        <f>AVERAGE('8.1 ค่าน้ำหนักสาขาการจัดการน้ำ'!F16:F19)</f>
        <v>16.25</v>
      </c>
      <c r="G7" s="52">
        <f>AVERAGE('8.1 ค่าน้ำหนักสาขาการจัดการน้ำ'!G16:G19)</f>
        <v>11.25</v>
      </c>
      <c r="H7" s="52">
        <f>AVERAGE('8.1 ค่าน้ำหนักสาขาการจัดการน้ำ'!H16:H19)</f>
        <v>6.375</v>
      </c>
      <c r="I7" s="53">
        <f>SUM(C7:H7)</f>
        <v>78.875</v>
      </c>
    </row>
    <row r="8" spans="1:9" x14ac:dyDescent="0.15">
      <c r="B8" s="9"/>
      <c r="C8" s="52"/>
      <c r="D8" s="52"/>
      <c r="E8" s="52"/>
      <c r="F8" s="52"/>
      <c r="G8" s="52"/>
      <c r="H8" s="52"/>
      <c r="I8" s="53">
        <f>SUM(C8:H8)</f>
        <v>0</v>
      </c>
    </row>
    <row r="9" spans="1:9" x14ac:dyDescent="0.15">
      <c r="B9" s="9"/>
      <c r="C9" s="52"/>
      <c r="D9" s="52"/>
      <c r="E9" s="52"/>
      <c r="F9" s="52"/>
      <c r="G9" s="52"/>
      <c r="H9" s="52"/>
      <c r="I9" s="52"/>
    </row>
    <row r="10" spans="1:9" x14ac:dyDescent="0.15">
      <c r="B10" s="9"/>
      <c r="C10" s="52"/>
      <c r="D10" s="52"/>
      <c r="E10" s="52"/>
      <c r="F10" s="52"/>
      <c r="G10" s="52"/>
      <c r="H10" s="52"/>
      <c r="I10" s="52"/>
    </row>
    <row r="11" spans="1:9" x14ac:dyDescent="0.15">
      <c r="B11" s="9"/>
      <c r="C11" s="52"/>
      <c r="D11" s="52"/>
      <c r="E11" s="52"/>
      <c r="F11" s="52"/>
      <c r="G11" s="52"/>
      <c r="H11" s="52"/>
      <c r="I11" s="52"/>
    </row>
    <row r="12" spans="1:9" x14ac:dyDescent="0.15">
      <c r="B12" s="9"/>
      <c r="C12" s="52"/>
      <c r="D12" s="52"/>
      <c r="E12" s="52"/>
      <c r="F12" s="52"/>
      <c r="G12" s="52"/>
      <c r="H12" s="52"/>
      <c r="I12" s="52"/>
    </row>
    <row r="13" spans="1:9" x14ac:dyDescent="0.15">
      <c r="B13" s="9"/>
      <c r="C13" s="52"/>
      <c r="D13" s="52"/>
      <c r="E13" s="52"/>
      <c r="F13" s="52"/>
      <c r="G13" s="52"/>
      <c r="H13" s="52"/>
      <c r="I13" s="52"/>
    </row>
    <row r="14" spans="1:9" x14ac:dyDescent="0.15">
      <c r="B14" s="9"/>
      <c r="C14" s="52"/>
      <c r="D14" s="52"/>
      <c r="E14" s="52"/>
      <c r="F14" s="52"/>
      <c r="G14" s="52"/>
      <c r="H14" s="52"/>
      <c r="I14" s="52"/>
    </row>
    <row r="15" spans="1:9" x14ac:dyDescent="0.15">
      <c r="B15" s="9"/>
      <c r="C15" s="52"/>
      <c r="D15" s="52"/>
      <c r="E15" s="52"/>
      <c r="F15" s="52"/>
      <c r="G15" s="52"/>
      <c r="H15" s="52"/>
      <c r="I15" s="52"/>
    </row>
    <row r="18" spans="1:9" x14ac:dyDescent="0.15">
      <c r="A18" s="50" t="s">
        <v>138</v>
      </c>
      <c r="B18" s="51" t="s">
        <v>20</v>
      </c>
    </row>
    <row r="19" spans="1:9" ht="60" x14ac:dyDescent="0.15">
      <c r="B19" s="46" t="s">
        <v>122</v>
      </c>
      <c r="C19" s="12" t="s">
        <v>68</v>
      </c>
      <c r="D19" s="12" t="s">
        <v>69</v>
      </c>
      <c r="E19" s="12" t="s">
        <v>70</v>
      </c>
      <c r="F19" s="12" t="s">
        <v>71</v>
      </c>
      <c r="G19" s="12" t="s">
        <v>55</v>
      </c>
      <c r="H19" s="12" t="s">
        <v>72</v>
      </c>
      <c r="I19" s="22" t="s">
        <v>73</v>
      </c>
    </row>
    <row r="20" spans="1:9" x14ac:dyDescent="0.15">
      <c r="B20" s="9" t="s">
        <v>48</v>
      </c>
      <c r="C20" s="52">
        <f>AVERAGE('8.2 ค่าน้ำหนักสาขาการเกษตร'!C4:C10)</f>
        <v>20</v>
      </c>
      <c r="D20" s="52">
        <f>AVERAGE('8.2 ค่าน้ำหนักสาขาการเกษตร'!D4:D10)</f>
        <v>12.857142857142858</v>
      </c>
      <c r="E20" s="52">
        <f>AVERAGE('8.2 ค่าน้ำหนักสาขาการเกษตร'!E4:E10)</f>
        <v>14.285714285714286</v>
      </c>
      <c r="F20" s="52">
        <f>AVERAGE('8.2 ค่าน้ำหนักสาขาการเกษตร'!F4:F10)</f>
        <v>18.571428571428573</v>
      </c>
      <c r="G20" s="52">
        <f>AVERAGE('8.2 ค่าน้ำหนักสาขาการเกษตร'!G4:G10)</f>
        <v>13.428571428571429</v>
      </c>
      <c r="H20" s="52">
        <f>AVERAGE('8.2 ค่าน้ำหนักสาขาการเกษตร'!H4:H10)</f>
        <v>8.5714285714285712</v>
      </c>
      <c r="I20" s="53">
        <f>SUM(C20:H20)</f>
        <v>87.714285714285722</v>
      </c>
    </row>
    <row r="21" spans="1:9" x14ac:dyDescent="0.15">
      <c r="B21" s="9" t="s">
        <v>49</v>
      </c>
      <c r="C21" s="52">
        <f>AVERAGE('8.2 ค่าน้ำหนักสาขาการเกษตร'!C11:C17)</f>
        <v>21.571428571428573</v>
      </c>
      <c r="D21" s="52">
        <f>AVERAGE('8.2 ค่าน้ำหนักสาขาการเกษตร'!D11:D17)</f>
        <v>11.714285714285714</v>
      </c>
      <c r="E21" s="52">
        <f>AVERAGE('8.2 ค่าน้ำหนักสาขาการเกษตร'!E11:E17)</f>
        <v>12.571428571428571</v>
      </c>
      <c r="F21" s="52">
        <f>AVERAGE('8.2 ค่าน้ำหนักสาขาการเกษตร'!F11:F17)</f>
        <v>15.714285714285714</v>
      </c>
      <c r="G21" s="52">
        <f>AVERAGE('8.2 ค่าน้ำหนักสาขาการเกษตร'!G11:G17)</f>
        <v>11.428571428571429</v>
      </c>
      <c r="H21" s="52">
        <f>AVERAGE('8.2 ค่าน้ำหนักสาขาการเกษตร'!H11:H17)</f>
        <v>6.7142857142857144</v>
      </c>
      <c r="I21" s="53">
        <f t="shared" ref="I21:I24" si="0">SUM(C21:H21)</f>
        <v>79.714285714285708</v>
      </c>
    </row>
    <row r="22" spans="1:9" x14ac:dyDescent="0.15">
      <c r="B22" s="9" t="s">
        <v>50</v>
      </c>
      <c r="C22" s="52">
        <f>AVERAGE('8.2 ค่าน้ำหนักสาขาการเกษตร'!C18:C24)</f>
        <v>19</v>
      </c>
      <c r="D22" s="52">
        <f>AVERAGE('8.2 ค่าน้ำหนักสาขาการเกษตร'!D18:D24)</f>
        <v>12.142857142857142</v>
      </c>
      <c r="E22" s="52">
        <f>AVERAGE('8.2 ค่าน้ำหนักสาขาการเกษตร'!E18:E24)</f>
        <v>12.142857142857142</v>
      </c>
      <c r="F22" s="52">
        <f>AVERAGE('8.2 ค่าน้ำหนักสาขาการเกษตร'!F18:F24)</f>
        <v>16.571428571428573</v>
      </c>
      <c r="G22" s="52">
        <f>AVERAGE('8.2 ค่าน้ำหนักสาขาการเกษตร'!G18:G24)</f>
        <v>12.428571428571429</v>
      </c>
      <c r="H22" s="52">
        <f>AVERAGE('8.2 ค่าน้ำหนักสาขาการเกษตร'!H18:H24)</f>
        <v>7.5714285714285712</v>
      </c>
      <c r="I22" s="53">
        <f t="shared" si="0"/>
        <v>79.857142857142861</v>
      </c>
    </row>
    <row r="23" spans="1:9" x14ac:dyDescent="0.15">
      <c r="B23" s="9" t="s">
        <v>51</v>
      </c>
      <c r="C23" s="52">
        <f>AVERAGE('8.2 ค่าน้ำหนักสาขาการเกษตร'!C25:C31)</f>
        <v>17.571428571428573</v>
      </c>
      <c r="D23" s="52">
        <f>AVERAGE('8.2 ค่าน้ำหนักสาขาการเกษตร'!D25:D31)</f>
        <v>11</v>
      </c>
      <c r="E23" s="52">
        <f>AVERAGE('8.2 ค่าน้ำหนักสาขาการเกษตร'!E25:E31)</f>
        <v>10</v>
      </c>
      <c r="F23" s="52">
        <f>AVERAGE('8.2 ค่าน้ำหนักสาขาการเกษตร'!F25:F31)</f>
        <v>15</v>
      </c>
      <c r="G23" s="52">
        <f>AVERAGE('8.2 ค่าน้ำหนักสาขาการเกษตร'!G25:G31)</f>
        <v>12.857142857142858</v>
      </c>
      <c r="H23" s="52">
        <f>AVERAGE('8.2 ค่าน้ำหนักสาขาการเกษตร'!H25:H31)</f>
        <v>5.7142857142857144</v>
      </c>
      <c r="I23" s="53">
        <f t="shared" si="0"/>
        <v>72.142857142857139</v>
      </c>
    </row>
    <row r="24" spans="1:9" x14ac:dyDescent="0.15">
      <c r="B24" s="9" t="s">
        <v>52</v>
      </c>
      <c r="C24" s="52">
        <f>AVERAGE('8.2 ค่าน้ำหนักสาขาการเกษตร'!C32:C38)</f>
        <v>16.285714285714285</v>
      </c>
      <c r="D24" s="52">
        <f>AVERAGE('8.2 ค่าน้ำหนักสาขาการเกษตร'!D32:D38)</f>
        <v>10.428571428571429</v>
      </c>
      <c r="E24" s="52">
        <f>AVERAGE('8.2 ค่าน้ำหนักสาขาการเกษตร'!E32:E38)</f>
        <v>11.571428571428571</v>
      </c>
      <c r="F24" s="52">
        <f>AVERAGE('8.2 ค่าน้ำหนักสาขาการเกษตร'!F32:F38)</f>
        <v>15.857142857142858</v>
      </c>
      <c r="G24" s="52">
        <f>AVERAGE('8.2 ค่าน้ำหนักสาขาการเกษตร'!G32:G38)</f>
        <v>13.142857142857142</v>
      </c>
      <c r="H24" s="52">
        <f>AVERAGE('8.2 ค่าน้ำหนักสาขาการเกษตร'!H32:H38)</f>
        <v>8.7142857142857135</v>
      </c>
      <c r="I24" s="53">
        <f t="shared" si="0"/>
        <v>75.999999999999986</v>
      </c>
    </row>
    <row r="25" spans="1:9" x14ac:dyDescent="0.15">
      <c r="B25" s="9"/>
      <c r="C25" s="52"/>
      <c r="D25" s="52"/>
      <c r="E25" s="52"/>
      <c r="F25" s="52"/>
      <c r="G25" s="52"/>
      <c r="H25" s="52"/>
      <c r="I25" s="53"/>
    </row>
    <row r="26" spans="1:9" x14ac:dyDescent="0.15">
      <c r="B26" s="9"/>
      <c r="C26" s="52"/>
      <c r="D26" s="52"/>
      <c r="E26" s="52"/>
      <c r="F26" s="52"/>
      <c r="G26" s="52"/>
      <c r="H26" s="52"/>
      <c r="I26" s="53"/>
    </row>
    <row r="27" spans="1:9" x14ac:dyDescent="0.15">
      <c r="B27" s="9"/>
      <c r="C27" s="52"/>
      <c r="D27" s="9"/>
      <c r="E27" s="9"/>
      <c r="F27" s="9"/>
      <c r="G27" s="9"/>
      <c r="H27" s="9"/>
      <c r="I27" s="9"/>
    </row>
    <row r="28" spans="1:9" x14ac:dyDescent="0.15">
      <c r="B28" s="9"/>
      <c r="C28" s="52"/>
      <c r="D28" s="9"/>
      <c r="E28" s="9"/>
      <c r="F28" s="9"/>
      <c r="G28" s="9"/>
      <c r="H28" s="9"/>
      <c r="I28" s="9"/>
    </row>
    <row r="29" spans="1:9" x14ac:dyDescent="0.15">
      <c r="B29" s="9"/>
      <c r="C29" s="52"/>
      <c r="D29" s="9"/>
      <c r="E29" s="9"/>
      <c r="F29" s="9"/>
      <c r="G29" s="9"/>
      <c r="H29" s="9"/>
      <c r="I29" s="9"/>
    </row>
    <row r="30" spans="1:9" x14ac:dyDescent="0.15">
      <c r="B30" s="9"/>
      <c r="C30" s="52"/>
      <c r="D30" s="9"/>
      <c r="E30" s="9"/>
      <c r="F30" s="9"/>
      <c r="G30" s="9"/>
      <c r="H30" s="9"/>
      <c r="I30" s="9"/>
    </row>
    <row r="33" spans="1:9" x14ac:dyDescent="0.15">
      <c r="A33" s="50" t="s">
        <v>138</v>
      </c>
      <c r="B33" s="51" t="s">
        <v>21</v>
      </c>
    </row>
    <row r="34" spans="1:9" ht="60" x14ac:dyDescent="0.15">
      <c r="B34" s="46" t="s">
        <v>122</v>
      </c>
      <c r="C34" s="12" t="s">
        <v>68</v>
      </c>
      <c r="D34" s="12" t="s">
        <v>69</v>
      </c>
      <c r="E34" s="12" t="s">
        <v>70</v>
      </c>
      <c r="F34" s="12" t="s">
        <v>71</v>
      </c>
      <c r="G34" s="12" t="s">
        <v>55</v>
      </c>
      <c r="H34" s="12" t="s">
        <v>72</v>
      </c>
      <c r="I34" s="22" t="s">
        <v>73</v>
      </c>
    </row>
    <row r="35" spans="1:9" x14ac:dyDescent="0.15">
      <c r="B35" s="9" t="s">
        <v>48</v>
      </c>
      <c r="C35" s="52">
        <f>AVERAGE('8.3 ค่าน้ำหนักสาขาการท่องเที่ยว'!C4:C7)</f>
        <v>20</v>
      </c>
      <c r="D35" s="52">
        <f>AVERAGE('8.3 ค่าน้ำหนักสาขาการท่องเที่ยว'!D4:D7)</f>
        <v>10</v>
      </c>
      <c r="E35" s="52">
        <f>AVERAGE('8.3 ค่าน้ำหนักสาขาการท่องเที่ยว'!E4:E7)</f>
        <v>13.75</v>
      </c>
      <c r="F35" s="52">
        <f>AVERAGE('8.3 ค่าน้ำหนักสาขาการท่องเที่ยว'!F4:F7)</f>
        <v>17.5</v>
      </c>
      <c r="G35" s="52">
        <f>AVERAGE('8.3 ค่าน้ำหนักสาขาการท่องเที่ยว'!G4:G7)</f>
        <v>11.25</v>
      </c>
      <c r="H35" s="52">
        <f>AVERAGE('8.3 ค่าน้ำหนักสาขาการท่องเที่ยว'!H4:H7)</f>
        <v>6.25</v>
      </c>
      <c r="I35" s="53">
        <f>SUM(C35:H35)</f>
        <v>78.75</v>
      </c>
    </row>
    <row r="36" spans="1:9" x14ac:dyDescent="0.15">
      <c r="B36" s="9" t="s">
        <v>49</v>
      </c>
      <c r="C36" s="52">
        <f>AVERAGE('8.3 ค่าน้ำหนักสาขาการท่องเที่ยว'!C10:C13)</f>
        <v>18</v>
      </c>
      <c r="D36" s="52">
        <f>AVERAGE('8.3 ค่าน้ำหนักสาขาการท่องเที่ยว'!D10:D13)</f>
        <v>10.5</v>
      </c>
      <c r="E36" s="52">
        <f>AVERAGE('8.3 ค่าน้ำหนักสาขาการท่องเที่ยว'!E10:E13)</f>
        <v>12.5</v>
      </c>
      <c r="F36" s="52">
        <f>AVERAGE('8.3 ค่าน้ำหนักสาขาการท่องเที่ยว'!F10:F13)</f>
        <v>16.25</v>
      </c>
      <c r="G36" s="52">
        <f>AVERAGE('8.3 ค่าน้ำหนักสาขาการท่องเที่ยว'!G10:G13)</f>
        <v>12.5</v>
      </c>
      <c r="H36" s="52">
        <f>AVERAGE('8.3 ค่าน้ำหนักสาขาการท่องเที่ยว'!H10:H13)</f>
        <v>6.25</v>
      </c>
      <c r="I36" s="53">
        <f t="shared" ref="I36:I38" si="1">SUM(C36:H36)</f>
        <v>76</v>
      </c>
    </row>
    <row r="37" spans="1:9" x14ac:dyDescent="0.15">
      <c r="B37" s="9" t="s">
        <v>50</v>
      </c>
      <c r="C37" s="52">
        <f>AVERAGE('8.3 ค่าน้ำหนักสาขาการท่องเที่ยว'!C16:C19)</f>
        <v>23.75</v>
      </c>
      <c r="D37" s="52">
        <f>AVERAGE('8.3 ค่าน้ำหนักสาขาการท่องเที่ยว'!D16:D19)</f>
        <v>12.5</v>
      </c>
      <c r="E37" s="52">
        <f>AVERAGE('8.3 ค่าน้ำหนักสาขาการท่องเที่ยว'!E16:E19)</f>
        <v>14.25</v>
      </c>
      <c r="F37" s="52">
        <f>AVERAGE('8.3 ค่าน้ำหนักสาขาการท่องเที่ยว'!F16:F19)</f>
        <v>20</v>
      </c>
      <c r="G37" s="52">
        <f>AVERAGE('8.3 ค่าน้ำหนักสาขาการท่องเที่ยว'!G16:G19)</f>
        <v>13</v>
      </c>
      <c r="H37" s="52">
        <f>AVERAGE('8.3 ค่าน้ำหนักสาขาการท่องเที่ยว'!H16:H19)</f>
        <v>6.25</v>
      </c>
      <c r="I37" s="53">
        <f>SUM(C37:H37)</f>
        <v>89.75</v>
      </c>
    </row>
    <row r="38" spans="1:9" x14ac:dyDescent="0.15">
      <c r="B38" s="9" t="s">
        <v>51</v>
      </c>
      <c r="C38" s="52">
        <f>AVERAGE('8.3 ค่าน้ำหนักสาขาการท่องเที่ยว'!C22:C25)</f>
        <v>16.25</v>
      </c>
      <c r="D38" s="52">
        <f>AVERAGE('8.3 ค่าน้ำหนักสาขาการท่องเที่ยว'!D22:D25)</f>
        <v>11.25</v>
      </c>
      <c r="E38" s="52">
        <f>AVERAGE('8.3 ค่าน้ำหนักสาขาการท่องเที่ยว'!E22:E25)</f>
        <v>12.5</v>
      </c>
      <c r="F38" s="52">
        <f>AVERAGE('8.3 ค่าน้ำหนักสาขาการท่องเที่ยว'!F22:F25)</f>
        <v>17.5</v>
      </c>
      <c r="G38" s="52">
        <f>AVERAGE('8.3 ค่าน้ำหนักสาขาการท่องเที่ยว'!G22:G25)</f>
        <v>13.75</v>
      </c>
      <c r="H38" s="52">
        <f>AVERAGE('8.3 ค่าน้ำหนักสาขาการท่องเที่ยว'!H22:H25)</f>
        <v>6.25</v>
      </c>
      <c r="I38" s="53">
        <f t="shared" si="1"/>
        <v>77.5</v>
      </c>
    </row>
    <row r="39" spans="1:9" x14ac:dyDescent="0.15">
      <c r="B39" s="9"/>
      <c r="C39" s="52"/>
      <c r="D39" s="9"/>
      <c r="E39" s="9"/>
      <c r="F39" s="9"/>
      <c r="G39" s="9"/>
      <c r="H39" s="9"/>
      <c r="I39" s="9"/>
    </row>
    <row r="42" spans="1:9" x14ac:dyDescent="0.15">
      <c r="A42" s="50" t="s">
        <v>138</v>
      </c>
      <c r="B42" s="51" t="s">
        <v>22</v>
      </c>
    </row>
    <row r="43" spans="1:9" ht="60" x14ac:dyDescent="0.15">
      <c r="B43" s="46" t="s">
        <v>122</v>
      </c>
      <c r="C43" s="12" t="s">
        <v>68</v>
      </c>
      <c r="D43" s="12" t="s">
        <v>69</v>
      </c>
      <c r="E43" s="12" t="s">
        <v>70</v>
      </c>
      <c r="F43" s="12" t="s">
        <v>71</v>
      </c>
      <c r="G43" s="12" t="s">
        <v>55</v>
      </c>
      <c r="H43" s="12" t="s">
        <v>72</v>
      </c>
      <c r="I43" s="22" t="s">
        <v>73</v>
      </c>
    </row>
    <row r="44" spans="1:9" x14ac:dyDescent="0.15">
      <c r="B44" s="9" t="s">
        <v>48</v>
      </c>
      <c r="C44" s="52">
        <f>AVERAGE('8.4 ค่าน้ำหนักสาขาสาธารณสุข'!C4:C5)</f>
        <v>25</v>
      </c>
      <c r="D44" s="52">
        <f>AVERAGE('8.4 ค่าน้ำหนักสาขาสาธารณสุข'!D4:D5)</f>
        <v>15</v>
      </c>
      <c r="E44" s="52">
        <f>AVERAGE('8.4 ค่าน้ำหนักสาขาสาธารณสุข'!E4:E5)</f>
        <v>15</v>
      </c>
      <c r="F44" s="52">
        <f>AVERAGE('8.4 ค่าน้ำหนักสาขาสาธารณสุข'!F4:F5)</f>
        <v>17.5</v>
      </c>
      <c r="G44" s="52">
        <f>AVERAGE('8.4 ค่าน้ำหนักสาขาสาธารณสุข'!G4:G5)</f>
        <v>15</v>
      </c>
      <c r="H44" s="52">
        <f>AVERAGE('8.4 ค่าน้ำหนักสาขาสาธารณสุข'!H4:H5)</f>
        <v>6.5</v>
      </c>
      <c r="I44" s="53">
        <f>SUM(C44:H44)</f>
        <v>94</v>
      </c>
    </row>
    <row r="45" spans="1:9" x14ac:dyDescent="0.15">
      <c r="B45" s="9" t="s">
        <v>49</v>
      </c>
      <c r="C45" s="52">
        <f>AVERAGE('8.4 ค่าน้ำหนักสาขาสาธารณสุข'!C10:C11)</f>
        <v>22.5</v>
      </c>
      <c r="D45" s="52">
        <f>AVERAGE('8.4 ค่าน้ำหนักสาขาสาธารณสุข'!D10:D11)</f>
        <v>15</v>
      </c>
      <c r="E45" s="52">
        <f>AVERAGE('8.4 ค่าน้ำหนักสาขาสาธารณสุข'!E10:E11)</f>
        <v>12.5</v>
      </c>
      <c r="F45" s="52">
        <f>AVERAGE('8.4 ค่าน้ำหนักสาขาสาธารณสุข'!F10:F11)</f>
        <v>20</v>
      </c>
      <c r="G45" s="52">
        <f>AVERAGE('8.4 ค่าน้ำหนักสาขาสาธารณสุข'!G10:G11)</f>
        <v>15</v>
      </c>
      <c r="H45" s="52">
        <f>AVERAGE('8.4 ค่าน้ำหนักสาขาสาธารณสุข'!H10:H11)</f>
        <v>5</v>
      </c>
      <c r="I45" s="53">
        <f t="shared" ref="I45" si="2">SUM(C45:H45)</f>
        <v>90</v>
      </c>
    </row>
    <row r="46" spans="1:9" x14ac:dyDescent="0.15">
      <c r="B46" s="9" t="s">
        <v>50</v>
      </c>
      <c r="C46" s="9"/>
      <c r="D46" s="9"/>
      <c r="E46" s="9"/>
      <c r="F46" s="9"/>
      <c r="G46" s="9"/>
      <c r="H46" s="9"/>
      <c r="I46" s="9"/>
    </row>
    <row r="47" spans="1:9" x14ac:dyDescent="0.15">
      <c r="B47" s="9" t="s">
        <v>51</v>
      </c>
      <c r="C47" s="9"/>
      <c r="D47" s="9"/>
      <c r="E47" s="9"/>
      <c r="F47" s="9"/>
      <c r="G47" s="9"/>
      <c r="H47" s="9"/>
      <c r="I47" s="9"/>
    </row>
    <row r="48" spans="1:9" x14ac:dyDescent="0.15">
      <c r="B48" s="9"/>
      <c r="C48" s="9"/>
      <c r="D48" s="9"/>
      <c r="E48" s="9"/>
      <c r="F48" s="9"/>
      <c r="G48" s="9"/>
      <c r="H48" s="9"/>
      <c r="I48" s="9"/>
    </row>
    <row r="49" spans="1:9" x14ac:dyDescent="0.15">
      <c r="B49" s="9"/>
      <c r="C49" s="9"/>
      <c r="D49" s="9"/>
      <c r="E49" s="9"/>
      <c r="F49" s="9"/>
      <c r="G49" s="9"/>
      <c r="H49" s="9"/>
      <c r="I49" s="9"/>
    </row>
    <row r="50" spans="1:9" x14ac:dyDescent="0.15">
      <c r="B50" s="9"/>
      <c r="C50" s="9"/>
      <c r="D50" s="9"/>
      <c r="E50" s="9"/>
      <c r="F50" s="9"/>
      <c r="G50" s="9"/>
      <c r="H50" s="9"/>
      <c r="I50" s="9"/>
    </row>
    <row r="51" spans="1:9" x14ac:dyDescent="0.15">
      <c r="B51" s="9"/>
      <c r="C51" s="9"/>
      <c r="D51" s="9"/>
      <c r="E51" s="9"/>
      <c r="F51" s="9"/>
      <c r="G51" s="9"/>
      <c r="H51" s="9"/>
      <c r="I51" s="9"/>
    </row>
    <row r="52" spans="1:9" x14ac:dyDescent="0.15">
      <c r="B52" s="9"/>
      <c r="C52" s="9"/>
      <c r="D52" s="9"/>
      <c r="E52" s="9"/>
      <c r="F52" s="9"/>
      <c r="G52" s="9"/>
      <c r="H52" s="9"/>
      <c r="I52" s="9"/>
    </row>
    <row r="53" spans="1:9" x14ac:dyDescent="0.15">
      <c r="B53" s="9"/>
      <c r="C53" s="9"/>
      <c r="D53" s="9"/>
      <c r="E53" s="9"/>
      <c r="F53" s="9"/>
      <c r="G53" s="9"/>
      <c r="H53" s="9"/>
      <c r="I53" s="9"/>
    </row>
    <row r="54" spans="1:9" x14ac:dyDescent="0.15">
      <c r="B54" s="9"/>
      <c r="C54" s="9"/>
      <c r="D54" s="9"/>
      <c r="E54" s="9"/>
      <c r="F54" s="9"/>
      <c r="G54" s="9"/>
      <c r="H54" s="9"/>
      <c r="I54" s="9"/>
    </row>
    <row r="55" spans="1:9" x14ac:dyDescent="0.15">
      <c r="B55" s="9"/>
      <c r="C55" s="9"/>
      <c r="D55" s="9"/>
      <c r="E55" s="9"/>
      <c r="F55" s="9"/>
      <c r="G55" s="9"/>
      <c r="H55" s="9"/>
      <c r="I55" s="9"/>
    </row>
    <row r="58" spans="1:9" x14ac:dyDescent="0.15">
      <c r="A58" s="50" t="s">
        <v>138</v>
      </c>
      <c r="B58" s="51" t="s">
        <v>23</v>
      </c>
    </row>
    <row r="59" spans="1:9" ht="60" x14ac:dyDescent="0.15">
      <c r="B59" s="46" t="s">
        <v>122</v>
      </c>
      <c r="C59" s="12" t="s">
        <v>68</v>
      </c>
      <c r="D59" s="12" t="s">
        <v>69</v>
      </c>
      <c r="E59" s="12" t="s">
        <v>70</v>
      </c>
      <c r="F59" s="12" t="s">
        <v>71</v>
      </c>
      <c r="G59" s="12" t="s">
        <v>55</v>
      </c>
      <c r="H59" s="12" t="s">
        <v>72</v>
      </c>
      <c r="I59" s="22" t="s">
        <v>73</v>
      </c>
    </row>
    <row r="60" spans="1:9" x14ac:dyDescent="0.15">
      <c r="B60" s="9" t="s">
        <v>48</v>
      </c>
      <c r="C60" s="52">
        <f>AVERAGE('8.5 ค่าน้ำหนักสาขามรัพยากรธรรมช'!C4:C12)</f>
        <v>21.444444444444443</v>
      </c>
      <c r="D60" s="52">
        <f>AVERAGE('8.5 ค่าน้ำหนักสาขามรัพยากรธรรมช'!D4:D12)</f>
        <v>13.444444444444445</v>
      </c>
      <c r="E60" s="52">
        <f>AVERAGE('8.5 ค่าน้ำหนักสาขามรัพยากรธรรมช'!E4:E12)</f>
        <v>13.555555555555555</v>
      </c>
      <c r="F60" s="52">
        <f>AVERAGE('8.5 ค่าน้ำหนักสาขามรัพยากรธรรมช'!F4:F12)</f>
        <v>16.444444444444443</v>
      </c>
      <c r="G60" s="52">
        <f>AVERAGE('8.5 ค่าน้ำหนักสาขามรัพยากรธรรมช'!G4:G12)</f>
        <v>12.333333333333334</v>
      </c>
      <c r="H60" s="52">
        <f>AVERAGE('8.5 ค่าน้ำหนักสาขามรัพยากรธรรมช'!H4:H12)</f>
        <v>6.8888888888888893</v>
      </c>
      <c r="I60" s="53">
        <f>SUM(C60:H60)</f>
        <v>84.1111111111111</v>
      </c>
    </row>
    <row r="61" spans="1:9" x14ac:dyDescent="0.15">
      <c r="B61" s="9" t="s">
        <v>49</v>
      </c>
      <c r="C61" s="52">
        <f>AVERAGE('8.5 ค่าน้ำหนักสาขามรัพยากรธรรมช'!C13:C21)</f>
        <v>22</v>
      </c>
      <c r="D61" s="52">
        <f>AVERAGE('8.5 ค่าน้ำหนักสาขามรัพยากรธรรมช'!D13:D21)</f>
        <v>14</v>
      </c>
      <c r="E61" s="52">
        <f>AVERAGE('8.5 ค่าน้ำหนักสาขามรัพยากรธรรมช'!E13:E21)</f>
        <v>13.888888888888889</v>
      </c>
      <c r="F61" s="52">
        <f>AVERAGE('8.5 ค่าน้ำหนักสาขามรัพยากรธรรมช'!F13:F21)</f>
        <v>15.555555555555555</v>
      </c>
      <c r="G61" s="52">
        <f>AVERAGE('8.5 ค่าน้ำหนักสาขามรัพยากรธรรมช'!G13:G21)</f>
        <v>13.444444444444445</v>
      </c>
      <c r="H61" s="52">
        <f>AVERAGE('8.5 ค่าน้ำหนักสาขามรัพยากรธรรมช'!H13:H21)</f>
        <v>7.4444444444444446</v>
      </c>
      <c r="I61" s="53">
        <f t="shared" ref="I61:I62" si="3">SUM(C61:H61)</f>
        <v>86.333333333333329</v>
      </c>
    </row>
    <row r="62" spans="1:9" x14ac:dyDescent="0.15">
      <c r="B62" s="9" t="s">
        <v>50</v>
      </c>
      <c r="C62" s="52">
        <f>AVERAGE('8.5 ค่าน้ำหนักสาขามรัพยากรธรรมช'!C22:C30)</f>
        <v>15.111111111111111</v>
      </c>
      <c r="D62" s="52">
        <f>AVERAGE('8.5 ค่าน้ำหนักสาขามรัพยากรธรรมช'!D22:D30)</f>
        <v>11.444444444444445</v>
      </c>
      <c r="E62" s="52">
        <f>AVERAGE('8.5 ค่าน้ำหนักสาขามรัพยากรธรรมช'!E22:E30)</f>
        <v>11.444444444444445</v>
      </c>
      <c r="F62" s="52">
        <f>AVERAGE('8.5 ค่าน้ำหนักสาขามรัพยากรธรรมช'!F22:F30)</f>
        <v>14.777777777777779</v>
      </c>
      <c r="G62" s="52">
        <f>AVERAGE('8.5 ค่าน้ำหนักสาขามรัพยากรธรรมช'!G22:G30)</f>
        <v>11.111111111111111</v>
      </c>
      <c r="H62" s="52">
        <f>AVERAGE('8.5 ค่าน้ำหนักสาขามรัพยากรธรรมช'!H22:H30)</f>
        <v>5.7777777777777777</v>
      </c>
      <c r="I62" s="53">
        <f t="shared" si="3"/>
        <v>69.666666666666657</v>
      </c>
    </row>
    <row r="63" spans="1:9" x14ac:dyDescent="0.15">
      <c r="B63" s="9" t="s">
        <v>51</v>
      </c>
      <c r="C63" s="52">
        <f>AVERAGE('8.5 ค่าน้ำหนักสาขามรัพยากรธรรมช'!C31:C39)</f>
        <v>21.444444444444443</v>
      </c>
      <c r="D63" s="52">
        <f>AVERAGE('8.5 ค่าน้ำหนักสาขามรัพยากรธรรมช'!D31:D39)</f>
        <v>12.777777777777779</v>
      </c>
      <c r="E63" s="52">
        <f>AVERAGE('8.5 ค่าน้ำหนักสาขามรัพยากรธรรมช'!E31:E39)</f>
        <v>12.555555555555555</v>
      </c>
      <c r="F63" s="52">
        <f>AVERAGE('8.5 ค่าน้ำหนักสาขามรัพยากรธรรมช'!F31:F39)</f>
        <v>14.222222222222221</v>
      </c>
      <c r="G63" s="52">
        <f>AVERAGE('8.5 ค่าน้ำหนักสาขามรัพยากรธรรมช'!G31:G39)</f>
        <v>10.333333333333334</v>
      </c>
      <c r="H63" s="52">
        <f>AVERAGE('8.5 ค่าน้ำหนักสาขามรัพยากรธรรมช'!H31:H39)</f>
        <v>6.666666666666667</v>
      </c>
      <c r="I63" s="53">
        <f>SUM(C63:H63)</f>
        <v>78</v>
      </c>
    </row>
    <row r="64" spans="1:9" x14ac:dyDescent="0.15">
      <c r="B64" s="9" t="s">
        <v>52</v>
      </c>
      <c r="C64" s="9"/>
      <c r="D64" s="9"/>
      <c r="E64" s="9"/>
      <c r="F64" s="9"/>
      <c r="G64" s="9"/>
      <c r="H64" s="9"/>
      <c r="I64" s="9"/>
    </row>
    <row r="65" spans="1:9" x14ac:dyDescent="0.15">
      <c r="B65" s="9" t="s">
        <v>53</v>
      </c>
      <c r="C65" s="9"/>
      <c r="D65" s="9"/>
      <c r="E65" s="9"/>
      <c r="F65" s="9"/>
      <c r="G65" s="9"/>
      <c r="H65" s="9"/>
      <c r="I65" s="9"/>
    </row>
    <row r="66" spans="1:9" x14ac:dyDescent="0.15">
      <c r="B66" s="9" t="s">
        <v>54</v>
      </c>
      <c r="C66" s="9"/>
      <c r="D66" s="9"/>
      <c r="E66" s="9"/>
      <c r="F66" s="9"/>
      <c r="G66" s="9"/>
      <c r="H66" s="9"/>
      <c r="I66" s="9"/>
    </row>
    <row r="67" spans="1:9" x14ac:dyDescent="0.15">
      <c r="B67" s="9"/>
      <c r="C67" s="9"/>
      <c r="D67" s="9"/>
      <c r="E67" s="9"/>
      <c r="F67" s="9"/>
      <c r="G67" s="9"/>
      <c r="H67" s="9"/>
      <c r="I67" s="9"/>
    </row>
    <row r="68" spans="1:9" x14ac:dyDescent="0.15">
      <c r="B68" s="9"/>
      <c r="C68" s="9"/>
      <c r="D68" s="9"/>
      <c r="E68" s="9"/>
      <c r="F68" s="9"/>
      <c r="G68" s="9"/>
      <c r="H68" s="9"/>
      <c r="I68" s="9"/>
    </row>
    <row r="69" spans="1:9" x14ac:dyDescent="0.15">
      <c r="B69" s="9"/>
      <c r="C69" s="9"/>
      <c r="D69" s="9"/>
      <c r="E69" s="9"/>
      <c r="F69" s="9"/>
      <c r="G69" s="9"/>
      <c r="H69" s="9"/>
      <c r="I69" s="9"/>
    </row>
    <row r="70" spans="1:9" x14ac:dyDescent="0.15">
      <c r="B70" s="9"/>
      <c r="C70" s="9"/>
      <c r="D70" s="9"/>
      <c r="E70" s="9"/>
      <c r="F70" s="9"/>
      <c r="G70" s="9"/>
      <c r="H70" s="9"/>
      <c r="I70" s="9"/>
    </row>
    <row r="73" spans="1:9" x14ac:dyDescent="0.15">
      <c r="A73" s="50" t="s">
        <v>138</v>
      </c>
      <c r="B73" s="23" t="s">
        <v>24</v>
      </c>
    </row>
    <row r="74" spans="1:9" ht="60" x14ac:dyDescent="0.15">
      <c r="B74" s="46" t="s">
        <v>122</v>
      </c>
      <c r="C74" s="12" t="s">
        <v>68</v>
      </c>
      <c r="D74" s="12" t="s">
        <v>69</v>
      </c>
      <c r="E74" s="12" t="s">
        <v>70</v>
      </c>
      <c r="F74" s="12" t="s">
        <v>71</v>
      </c>
      <c r="G74" s="12" t="s">
        <v>55</v>
      </c>
      <c r="H74" s="12" t="s">
        <v>72</v>
      </c>
      <c r="I74" s="22" t="s">
        <v>73</v>
      </c>
    </row>
    <row r="75" spans="1:9" x14ac:dyDescent="0.15">
      <c r="B75" s="9" t="s">
        <v>48</v>
      </c>
      <c r="C75" s="52">
        <f>AVERAGE('8.6 ค่าน้ำหนักสาขาการตั้งถิ่นฐา'!C4:C11)</f>
        <v>23.75</v>
      </c>
      <c r="D75" s="52">
        <f>AVERAGE('8.6 ค่าน้ำหนักสาขาการตั้งถิ่นฐา'!D4:D11)</f>
        <v>14.25</v>
      </c>
      <c r="E75" s="52">
        <f>AVERAGE('8.6 ค่าน้ำหนักสาขาการตั้งถิ่นฐา'!E4:E11)</f>
        <v>14.375</v>
      </c>
      <c r="F75" s="52">
        <f>AVERAGE('8.6 ค่าน้ำหนักสาขาการตั้งถิ่นฐา'!F4:F11)</f>
        <v>19.125</v>
      </c>
      <c r="G75" s="52">
        <f>AVERAGE('8.6 ค่าน้ำหนักสาขาการตั้งถิ่นฐา'!G4:G11)</f>
        <v>13.75</v>
      </c>
      <c r="H75" s="52">
        <f>AVERAGE('8.6 ค่าน้ำหนักสาขาการตั้งถิ่นฐา'!H4:H11)</f>
        <v>9.5</v>
      </c>
      <c r="I75" s="53">
        <f>SUM(C75:H75)</f>
        <v>94.75</v>
      </c>
    </row>
    <row r="76" spans="1:9" x14ac:dyDescent="0.15">
      <c r="B76" s="9" t="s">
        <v>49</v>
      </c>
      <c r="C76" s="52">
        <f>AVERAGE('8.6 ค่าน้ำหนักสาขาการตั้งถิ่นฐา'!C12:C19)</f>
        <v>20.75</v>
      </c>
      <c r="D76" s="52">
        <f>AVERAGE('8.6 ค่าน้ำหนักสาขาการตั้งถิ่นฐา'!D12:D19)</f>
        <v>11.75</v>
      </c>
      <c r="E76" s="52">
        <f>AVERAGE('8.6 ค่าน้ำหนักสาขาการตั้งถิ่นฐา'!E12:E19)</f>
        <v>12.375</v>
      </c>
      <c r="F76" s="52">
        <f>AVERAGE('8.6 ค่าน้ำหนักสาขาการตั้งถิ่นฐา'!F12:F19)</f>
        <v>16.125</v>
      </c>
      <c r="G76" s="52">
        <f>AVERAGE('8.6 ค่าน้ำหนักสาขาการตั้งถิ่นฐา'!G12:G19)</f>
        <v>14</v>
      </c>
      <c r="H76" s="52">
        <f>AVERAGE('8.6 ค่าน้ำหนักสาขาการตั้งถิ่นฐา'!H12:H19)</f>
        <v>4.5</v>
      </c>
      <c r="I76" s="53">
        <f t="shared" ref="I76:I78" si="4">SUM(C76:H76)</f>
        <v>79.5</v>
      </c>
    </row>
    <row r="77" spans="1:9" x14ac:dyDescent="0.15">
      <c r="B77" s="9" t="s">
        <v>50</v>
      </c>
      <c r="C77" s="52">
        <f>AVERAGE('8.6 ค่าน้ำหนักสาขาการตั้งถิ่นฐา'!C20:C27)</f>
        <v>22</v>
      </c>
      <c r="D77" s="52">
        <f>AVERAGE('8.6 ค่าน้ำหนักสาขาการตั้งถิ่นฐา'!D20:D27)</f>
        <v>13.125</v>
      </c>
      <c r="E77" s="52">
        <f>AVERAGE('8.6 ค่าน้ำหนักสาขาการตั้งถิ่นฐา'!E20:E27)</f>
        <v>13.375</v>
      </c>
      <c r="F77" s="52">
        <f>AVERAGE('8.6 ค่าน้ำหนักสาขาการตั้งถิ่นฐา'!F20:F27)</f>
        <v>17</v>
      </c>
      <c r="G77" s="52">
        <f>AVERAGE('8.6 ค่าน้ำหนักสาขาการตั้งถิ่นฐา'!G20:G27)</f>
        <v>13.625</v>
      </c>
      <c r="H77" s="52">
        <f>AVERAGE('8.6 ค่าน้ำหนักสาขาการตั้งถิ่นฐา'!H20:H27)</f>
        <v>6.125</v>
      </c>
      <c r="I77" s="53">
        <f t="shared" si="4"/>
        <v>85.25</v>
      </c>
    </row>
    <row r="78" spans="1:9" x14ac:dyDescent="0.15">
      <c r="B78" s="9" t="s">
        <v>51</v>
      </c>
      <c r="C78" s="52">
        <f>AVERAGE('8.6 ค่าน้ำหนักสาขาการตั้งถิ่นฐา'!C28:C35)</f>
        <v>19.625</v>
      </c>
      <c r="D78" s="52">
        <f>AVERAGE('8.6 ค่าน้ำหนักสาขาการตั้งถิ่นฐา'!D28:D35)</f>
        <v>13.375</v>
      </c>
      <c r="E78" s="52">
        <f>AVERAGE('8.6 ค่าน้ำหนักสาขาการตั้งถิ่นฐา'!E28:E35)</f>
        <v>13.25</v>
      </c>
      <c r="F78" s="52">
        <f>AVERAGE('8.6 ค่าน้ำหนักสาขาการตั้งถิ่นฐา'!F28:F35)</f>
        <v>17.625</v>
      </c>
      <c r="G78" s="52">
        <f>AVERAGE('8.6 ค่าน้ำหนักสาขาการตั้งถิ่นฐา'!G28:G35)</f>
        <v>12.875</v>
      </c>
      <c r="H78" s="52">
        <f>AVERAGE('8.6 ค่าน้ำหนักสาขาการตั้งถิ่นฐา'!H28:H35)</f>
        <v>6</v>
      </c>
      <c r="I78" s="53">
        <f t="shared" si="4"/>
        <v>82.75</v>
      </c>
    </row>
    <row r="79" spans="1:9" x14ac:dyDescent="0.15">
      <c r="B79" s="9" t="s">
        <v>52</v>
      </c>
      <c r="C79" s="9"/>
      <c r="D79" s="9"/>
      <c r="E79" s="9"/>
      <c r="F79" s="9"/>
      <c r="G79" s="9"/>
      <c r="H79" s="9"/>
      <c r="I79" s="9"/>
    </row>
    <row r="80" spans="1:9" x14ac:dyDescent="0.15">
      <c r="B80" s="9" t="s">
        <v>53</v>
      </c>
      <c r="C80" s="9"/>
      <c r="D80" s="9"/>
      <c r="E80" s="9"/>
      <c r="F80" s="9"/>
      <c r="G80" s="9"/>
      <c r="H80" s="9"/>
      <c r="I80" s="9"/>
    </row>
    <row r="81" spans="2:9" x14ac:dyDescent="0.15">
      <c r="B81" s="9" t="s">
        <v>54</v>
      </c>
      <c r="C81" s="9"/>
      <c r="D81" s="9"/>
      <c r="E81" s="9"/>
      <c r="F81" s="9"/>
      <c r="G81" s="9"/>
      <c r="H81" s="9"/>
      <c r="I81" s="9"/>
    </row>
    <row r="82" spans="2:9" x14ac:dyDescent="0.15">
      <c r="B82" s="9"/>
      <c r="C82" s="9"/>
      <c r="D82" s="9"/>
      <c r="E82" s="9"/>
      <c r="F82" s="9"/>
      <c r="G82" s="9"/>
      <c r="H82" s="9"/>
      <c r="I82" s="9"/>
    </row>
    <row r="83" spans="2:9" x14ac:dyDescent="0.15">
      <c r="B83" s="9"/>
      <c r="C83" s="9"/>
      <c r="D83" s="9"/>
      <c r="E83" s="9"/>
      <c r="F83" s="9"/>
      <c r="G83" s="9"/>
      <c r="H83" s="9"/>
      <c r="I83" s="9"/>
    </row>
    <row r="84" spans="2:9" x14ac:dyDescent="0.15">
      <c r="B84" s="9"/>
      <c r="C84" s="9"/>
      <c r="D84" s="9"/>
      <c r="E84" s="9"/>
      <c r="F84" s="9"/>
      <c r="G84" s="9"/>
      <c r="H84" s="9"/>
      <c r="I84" s="9"/>
    </row>
    <row r="85" spans="2:9" x14ac:dyDescent="0.15">
      <c r="B85" s="9"/>
      <c r="C85" s="9"/>
      <c r="D85" s="9"/>
      <c r="E85" s="9"/>
      <c r="F85" s="9"/>
      <c r="G85" s="9"/>
      <c r="H85" s="9"/>
      <c r="I85" s="9"/>
    </row>
    <row r="86" spans="2:9" x14ac:dyDescent="0.15">
      <c r="B86" s="9"/>
      <c r="C86" s="9"/>
      <c r="D86" s="9"/>
      <c r="E86" s="9"/>
      <c r="F86" s="9"/>
      <c r="G86" s="9"/>
      <c r="H86" s="9"/>
      <c r="I86" s="9"/>
    </row>
  </sheetData>
  <phoneticPr fontId="9" type="noConversion"/>
  <pageMargins left="0.7" right="0.7" top="0.75" bottom="0.75" header="0.3" footer="0.3"/>
  <ignoredErrors>
    <ignoredError sqref="C20:H24 C6:H6 C75:H7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194A-7C5E-BE48-A9B7-C73F373E5038}">
  <dimension ref="B3:J45"/>
  <sheetViews>
    <sheetView topLeftCell="A10" workbookViewId="0">
      <selection activeCell="F13" sqref="F13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6" t="s">
        <v>122</v>
      </c>
      <c r="C3" s="12" t="s">
        <v>68</v>
      </c>
      <c r="D3" s="12" t="s">
        <v>69</v>
      </c>
      <c r="E3" s="12" t="s">
        <v>70</v>
      </c>
      <c r="F3" s="12" t="s">
        <v>71</v>
      </c>
      <c r="G3" s="12" t="s">
        <v>55</v>
      </c>
      <c r="H3" s="12" t="s">
        <v>72</v>
      </c>
      <c r="I3" s="22" t="s">
        <v>73</v>
      </c>
      <c r="J3" s="12" t="s">
        <v>137</v>
      </c>
    </row>
    <row r="4" spans="2:10" x14ac:dyDescent="0.15">
      <c r="B4" s="215" t="s">
        <v>48</v>
      </c>
      <c r="C4" s="9">
        <v>20</v>
      </c>
      <c r="D4" s="9">
        <v>10</v>
      </c>
      <c r="E4" s="9">
        <v>10</v>
      </c>
      <c r="F4" s="9">
        <v>20</v>
      </c>
      <c r="G4" s="9">
        <v>10</v>
      </c>
      <c r="H4" s="9">
        <v>9</v>
      </c>
      <c r="I4" s="9">
        <f>SUM(C4:H4)</f>
        <v>79</v>
      </c>
      <c r="J4" s="214">
        <f>SUM(I4:I9)/4</f>
        <v>92.375</v>
      </c>
    </row>
    <row r="5" spans="2:10" x14ac:dyDescent="0.15">
      <c r="B5" s="216"/>
      <c r="C5" s="9">
        <v>25</v>
      </c>
      <c r="D5" s="9">
        <v>15</v>
      </c>
      <c r="E5" s="9">
        <v>15</v>
      </c>
      <c r="F5" s="9">
        <v>20</v>
      </c>
      <c r="G5" s="9">
        <v>15</v>
      </c>
      <c r="H5" s="9">
        <v>2.5</v>
      </c>
      <c r="I5" s="9">
        <f t="shared" ref="I5:I21" si="0">SUM(C5:H5)</f>
        <v>92.5</v>
      </c>
      <c r="J5" s="214"/>
    </row>
    <row r="6" spans="2:10" x14ac:dyDescent="0.15">
      <c r="B6" s="216"/>
      <c r="C6" s="9">
        <v>25</v>
      </c>
      <c r="D6" s="9">
        <v>15</v>
      </c>
      <c r="E6" s="9">
        <v>15</v>
      </c>
      <c r="F6" s="9">
        <v>20</v>
      </c>
      <c r="G6" s="9">
        <v>15</v>
      </c>
      <c r="H6" s="9">
        <v>8</v>
      </c>
      <c r="I6" s="9">
        <f t="shared" si="0"/>
        <v>98</v>
      </c>
      <c r="J6" s="214"/>
    </row>
    <row r="7" spans="2:10" x14ac:dyDescent="0.15">
      <c r="B7" s="216"/>
      <c r="C7" s="9">
        <v>25</v>
      </c>
      <c r="D7" s="9">
        <v>15</v>
      </c>
      <c r="E7" s="9">
        <v>15</v>
      </c>
      <c r="F7" s="9">
        <v>20</v>
      </c>
      <c r="G7" s="9">
        <v>15</v>
      </c>
      <c r="H7" s="9">
        <v>10</v>
      </c>
      <c r="I7" s="9">
        <f t="shared" si="0"/>
        <v>100</v>
      </c>
      <c r="J7" s="214"/>
    </row>
    <row r="8" spans="2:10" x14ac:dyDescent="0.15">
      <c r="B8" s="216"/>
      <c r="C8" s="9"/>
      <c r="D8" s="9"/>
      <c r="E8" s="9"/>
      <c r="F8" s="9"/>
      <c r="G8" s="9"/>
      <c r="H8" s="9"/>
      <c r="I8" s="9">
        <f t="shared" si="0"/>
        <v>0</v>
      </c>
      <c r="J8" s="214"/>
    </row>
    <row r="9" spans="2:10" x14ac:dyDescent="0.15">
      <c r="B9" s="216"/>
      <c r="C9" s="9"/>
      <c r="D9" s="9"/>
      <c r="E9" s="9"/>
      <c r="F9" s="9"/>
      <c r="G9" s="9"/>
      <c r="H9" s="9"/>
      <c r="I9" s="9">
        <f t="shared" si="0"/>
        <v>0</v>
      </c>
      <c r="J9" s="214"/>
    </row>
    <row r="10" spans="2:10" x14ac:dyDescent="0.15">
      <c r="B10" s="215" t="s">
        <v>49</v>
      </c>
      <c r="C10" s="9">
        <v>20</v>
      </c>
      <c r="D10" s="9">
        <v>15</v>
      </c>
      <c r="E10" s="9">
        <v>10</v>
      </c>
      <c r="F10" s="9">
        <v>20</v>
      </c>
      <c r="G10" s="9">
        <v>10</v>
      </c>
      <c r="H10" s="9">
        <v>7</v>
      </c>
      <c r="I10" s="9">
        <f t="shared" si="0"/>
        <v>82</v>
      </c>
      <c r="J10" s="214">
        <f t="shared" ref="J10" si="1">SUM(I10:I15)/4</f>
        <v>89.875</v>
      </c>
    </row>
    <row r="11" spans="2:10" x14ac:dyDescent="0.15">
      <c r="B11" s="216"/>
      <c r="C11" s="9">
        <v>25</v>
      </c>
      <c r="D11" s="9">
        <v>15</v>
      </c>
      <c r="E11" s="9">
        <v>15</v>
      </c>
      <c r="F11" s="9">
        <v>20</v>
      </c>
      <c r="G11" s="9">
        <v>15</v>
      </c>
      <c r="H11" s="9">
        <v>2.5</v>
      </c>
      <c r="I11" s="9">
        <f t="shared" si="0"/>
        <v>92.5</v>
      </c>
      <c r="J11" s="214"/>
    </row>
    <row r="12" spans="2:10" x14ac:dyDescent="0.15">
      <c r="B12" s="216"/>
      <c r="C12" s="9">
        <v>20</v>
      </c>
      <c r="D12" s="9">
        <v>15</v>
      </c>
      <c r="E12" s="9">
        <v>15</v>
      </c>
      <c r="F12" s="9">
        <v>20</v>
      </c>
      <c r="G12" s="9">
        <v>15</v>
      </c>
      <c r="H12" s="9">
        <v>6</v>
      </c>
      <c r="I12" s="9">
        <f t="shared" si="0"/>
        <v>91</v>
      </c>
      <c r="J12" s="214"/>
    </row>
    <row r="13" spans="2:10" x14ac:dyDescent="0.15">
      <c r="B13" s="216"/>
      <c r="C13" s="9">
        <v>25</v>
      </c>
      <c r="D13" s="9">
        <v>15</v>
      </c>
      <c r="E13" s="9">
        <v>14</v>
      </c>
      <c r="F13" s="9">
        <v>15</v>
      </c>
      <c r="G13" s="9">
        <v>15</v>
      </c>
      <c r="H13" s="9">
        <v>10</v>
      </c>
      <c r="I13" s="9">
        <f t="shared" si="0"/>
        <v>94</v>
      </c>
      <c r="J13" s="214"/>
    </row>
    <row r="14" spans="2:10" x14ac:dyDescent="0.15">
      <c r="B14" s="216"/>
      <c r="C14" s="9"/>
      <c r="D14" s="9"/>
      <c r="E14" s="9"/>
      <c r="F14" s="9"/>
      <c r="G14" s="9"/>
      <c r="H14" s="9"/>
      <c r="I14" s="9">
        <f t="shared" si="0"/>
        <v>0</v>
      </c>
      <c r="J14" s="214"/>
    </row>
    <row r="15" spans="2:10" x14ac:dyDescent="0.15">
      <c r="B15" s="216"/>
      <c r="C15" s="9"/>
      <c r="D15" s="9"/>
      <c r="E15" s="9"/>
      <c r="F15" s="9"/>
      <c r="G15" s="9"/>
      <c r="H15" s="9"/>
      <c r="I15" s="9">
        <f t="shared" si="0"/>
        <v>0</v>
      </c>
      <c r="J15" s="214"/>
    </row>
    <row r="16" spans="2:10" x14ac:dyDescent="0.15">
      <c r="B16" s="215" t="s">
        <v>50</v>
      </c>
      <c r="C16" s="9">
        <v>20</v>
      </c>
      <c r="D16" s="9">
        <v>10</v>
      </c>
      <c r="E16" s="9">
        <v>10</v>
      </c>
      <c r="F16" s="9">
        <v>15</v>
      </c>
      <c r="G16" s="9">
        <v>10</v>
      </c>
      <c r="H16" s="9">
        <v>8</v>
      </c>
      <c r="I16" s="9">
        <f t="shared" si="0"/>
        <v>73</v>
      </c>
      <c r="J16" s="214">
        <f t="shared" ref="J16" si="2">SUM(I16:I21)/4</f>
        <v>78.875</v>
      </c>
    </row>
    <row r="17" spans="2:10" x14ac:dyDescent="0.15">
      <c r="B17" s="216"/>
      <c r="C17" s="9">
        <v>25</v>
      </c>
      <c r="D17" s="9">
        <v>15</v>
      </c>
      <c r="E17" s="9">
        <v>15</v>
      </c>
      <c r="F17" s="9">
        <v>20</v>
      </c>
      <c r="G17" s="9">
        <v>15</v>
      </c>
      <c r="H17" s="9">
        <v>2.5</v>
      </c>
      <c r="I17" s="9">
        <f t="shared" si="0"/>
        <v>92.5</v>
      </c>
      <c r="J17" s="214"/>
    </row>
    <row r="18" spans="2:10" x14ac:dyDescent="0.15">
      <c r="B18" s="216"/>
      <c r="C18" s="9">
        <v>20</v>
      </c>
      <c r="D18" s="9">
        <v>10</v>
      </c>
      <c r="E18" s="9">
        <v>10</v>
      </c>
      <c r="F18" s="9">
        <v>15</v>
      </c>
      <c r="G18" s="9">
        <v>10</v>
      </c>
      <c r="H18" s="9">
        <v>5</v>
      </c>
      <c r="I18" s="9">
        <f t="shared" si="0"/>
        <v>70</v>
      </c>
      <c r="J18" s="214"/>
    </row>
    <row r="19" spans="2:10" x14ac:dyDescent="0.15">
      <c r="B19" s="216"/>
      <c r="C19" s="9">
        <v>20</v>
      </c>
      <c r="D19" s="9">
        <v>10</v>
      </c>
      <c r="E19" s="9">
        <v>15</v>
      </c>
      <c r="F19" s="9">
        <v>15</v>
      </c>
      <c r="G19" s="9">
        <v>10</v>
      </c>
      <c r="H19" s="9">
        <v>10</v>
      </c>
      <c r="I19" s="9">
        <f t="shared" si="0"/>
        <v>80</v>
      </c>
      <c r="J19" s="214"/>
    </row>
    <row r="20" spans="2:10" x14ac:dyDescent="0.15">
      <c r="B20" s="216"/>
      <c r="C20" s="9"/>
      <c r="D20" s="9"/>
      <c r="E20" s="9"/>
      <c r="F20" s="9"/>
      <c r="G20" s="9"/>
      <c r="H20" s="9"/>
      <c r="I20" s="9">
        <f t="shared" si="0"/>
        <v>0</v>
      </c>
      <c r="J20" s="214"/>
    </row>
    <row r="21" spans="2:10" x14ac:dyDescent="0.15">
      <c r="B21" s="216"/>
      <c r="C21" s="9"/>
      <c r="D21" s="9"/>
      <c r="E21" s="9"/>
      <c r="F21" s="9"/>
      <c r="G21" s="9"/>
      <c r="H21" s="9"/>
      <c r="I21" s="9">
        <f t="shared" si="0"/>
        <v>0</v>
      </c>
      <c r="J21" s="214"/>
    </row>
    <row r="22" spans="2:10" x14ac:dyDescent="0.15">
      <c r="B22" s="215" t="s">
        <v>51</v>
      </c>
      <c r="C22" s="9"/>
      <c r="D22" s="9"/>
      <c r="E22" s="9"/>
      <c r="F22" s="9"/>
      <c r="G22" s="9"/>
      <c r="H22" s="9"/>
      <c r="I22" s="9"/>
      <c r="J22" s="214">
        <f t="shared" ref="J22" si="3">SUM(I22:I27)/5</f>
        <v>0</v>
      </c>
    </row>
    <row r="23" spans="2:10" x14ac:dyDescent="0.15">
      <c r="B23" s="216"/>
      <c r="C23" s="9"/>
      <c r="D23" s="9"/>
      <c r="E23" s="9"/>
      <c r="F23" s="9"/>
      <c r="G23" s="9"/>
      <c r="H23" s="9"/>
      <c r="I23" s="9"/>
      <c r="J23" s="214"/>
    </row>
    <row r="24" spans="2:10" x14ac:dyDescent="0.15">
      <c r="B24" s="216"/>
      <c r="C24" s="9"/>
      <c r="D24" s="9"/>
      <c r="E24" s="9"/>
      <c r="F24" s="9"/>
      <c r="G24" s="9"/>
      <c r="H24" s="9"/>
      <c r="I24" s="9"/>
      <c r="J24" s="214"/>
    </row>
    <row r="25" spans="2:10" x14ac:dyDescent="0.15">
      <c r="B25" s="216"/>
      <c r="C25" s="9"/>
      <c r="D25" s="9"/>
      <c r="E25" s="9"/>
      <c r="F25" s="9"/>
      <c r="G25" s="9"/>
      <c r="H25" s="9"/>
      <c r="I25" s="9"/>
      <c r="J25" s="214"/>
    </row>
    <row r="26" spans="2:10" x14ac:dyDescent="0.15">
      <c r="B26" s="216"/>
      <c r="C26" s="9"/>
      <c r="D26" s="9"/>
      <c r="E26" s="9"/>
      <c r="F26" s="9"/>
      <c r="G26" s="9"/>
      <c r="H26" s="9"/>
      <c r="I26" s="9"/>
      <c r="J26" s="214"/>
    </row>
    <row r="27" spans="2:10" x14ac:dyDescent="0.15">
      <c r="B27" s="216"/>
      <c r="C27" s="9"/>
      <c r="D27" s="9"/>
      <c r="E27" s="9"/>
      <c r="F27" s="9"/>
      <c r="G27" s="9"/>
      <c r="H27" s="9"/>
      <c r="I27" s="9"/>
      <c r="J27" s="214"/>
    </row>
    <row r="28" spans="2:10" x14ac:dyDescent="0.15">
      <c r="B28" s="213" t="s">
        <v>52</v>
      </c>
      <c r="C28" s="9"/>
      <c r="D28" s="9"/>
      <c r="E28" s="9"/>
      <c r="F28" s="9"/>
      <c r="G28" s="9"/>
      <c r="H28" s="9"/>
      <c r="I28" s="9"/>
      <c r="J28" s="214">
        <f>SUM(I28:I33)/5</f>
        <v>0</v>
      </c>
    </row>
    <row r="29" spans="2:10" x14ac:dyDescent="0.15">
      <c r="B29" s="213"/>
      <c r="C29" s="9"/>
      <c r="D29" s="9"/>
      <c r="E29" s="9"/>
      <c r="F29" s="9"/>
      <c r="G29" s="9"/>
      <c r="H29" s="9"/>
      <c r="I29" s="9"/>
      <c r="J29" s="214"/>
    </row>
    <row r="30" spans="2:10" x14ac:dyDescent="0.15">
      <c r="B30" s="213"/>
      <c r="C30" s="9"/>
      <c r="D30" s="9"/>
      <c r="E30" s="9"/>
      <c r="F30" s="9"/>
      <c r="G30" s="9"/>
      <c r="H30" s="9"/>
      <c r="I30" s="9"/>
      <c r="J30" s="214"/>
    </row>
    <row r="31" spans="2:10" x14ac:dyDescent="0.15">
      <c r="B31" s="213"/>
      <c r="C31" s="9"/>
      <c r="D31" s="9"/>
      <c r="E31" s="9"/>
      <c r="F31" s="9"/>
      <c r="G31" s="9"/>
      <c r="H31" s="9"/>
      <c r="I31" s="9"/>
      <c r="J31" s="214"/>
    </row>
    <row r="32" spans="2:10" x14ac:dyDescent="0.15">
      <c r="B32" s="213"/>
      <c r="C32" s="9"/>
      <c r="D32" s="9"/>
      <c r="E32" s="9"/>
      <c r="F32" s="9"/>
      <c r="G32" s="9"/>
      <c r="H32" s="9"/>
      <c r="I32" s="9"/>
      <c r="J32" s="214"/>
    </row>
    <row r="33" spans="2:10" x14ac:dyDescent="0.15">
      <c r="B33" s="213"/>
      <c r="C33" s="9"/>
      <c r="D33" s="9"/>
      <c r="E33" s="9"/>
      <c r="F33" s="9"/>
      <c r="G33" s="9"/>
      <c r="H33" s="9"/>
      <c r="I33" s="9"/>
      <c r="J33" s="214"/>
    </row>
    <row r="34" spans="2:10" x14ac:dyDescent="0.15">
      <c r="B34" s="213" t="s">
        <v>53</v>
      </c>
      <c r="C34" s="9"/>
      <c r="D34" s="9"/>
      <c r="E34" s="9"/>
      <c r="F34" s="9"/>
      <c r="G34" s="9"/>
      <c r="H34" s="9"/>
      <c r="I34" s="9"/>
      <c r="J34" s="214">
        <f t="shared" ref="J34" si="4">SUM(I34:I39)/5</f>
        <v>0</v>
      </c>
    </row>
    <row r="35" spans="2:10" x14ac:dyDescent="0.15">
      <c r="B35" s="213"/>
      <c r="C35" s="9"/>
      <c r="D35" s="9"/>
      <c r="E35" s="9"/>
      <c r="F35" s="9"/>
      <c r="G35" s="9"/>
      <c r="H35" s="9"/>
      <c r="I35" s="9"/>
      <c r="J35" s="214"/>
    </row>
    <row r="36" spans="2:10" x14ac:dyDescent="0.15">
      <c r="B36" s="213"/>
      <c r="C36" s="9"/>
      <c r="D36" s="9"/>
      <c r="E36" s="9"/>
      <c r="F36" s="9"/>
      <c r="G36" s="9"/>
      <c r="H36" s="9"/>
      <c r="I36" s="9"/>
      <c r="J36" s="214"/>
    </row>
    <row r="37" spans="2:10" x14ac:dyDescent="0.15">
      <c r="B37" s="213"/>
      <c r="C37" s="9"/>
      <c r="D37" s="9"/>
      <c r="E37" s="9"/>
      <c r="F37" s="9"/>
      <c r="G37" s="9"/>
      <c r="H37" s="9"/>
      <c r="I37" s="9"/>
      <c r="J37" s="214"/>
    </row>
    <row r="38" spans="2:10" x14ac:dyDescent="0.15">
      <c r="B38" s="213"/>
      <c r="C38" s="9"/>
      <c r="D38" s="9"/>
      <c r="E38" s="9"/>
      <c r="F38" s="9"/>
      <c r="G38" s="9"/>
      <c r="H38" s="9"/>
      <c r="I38" s="9"/>
      <c r="J38" s="214"/>
    </row>
    <row r="39" spans="2:10" x14ac:dyDescent="0.15">
      <c r="B39" s="213"/>
      <c r="C39" s="9"/>
      <c r="D39" s="9"/>
      <c r="E39" s="9"/>
      <c r="F39" s="9"/>
      <c r="G39" s="9"/>
      <c r="H39" s="9"/>
      <c r="I39" s="9"/>
      <c r="J39" s="214"/>
    </row>
    <row r="40" spans="2:10" x14ac:dyDescent="0.15">
      <c r="B40" s="213" t="s">
        <v>54</v>
      </c>
      <c r="C40" s="9"/>
      <c r="D40" s="9"/>
      <c r="E40" s="9"/>
      <c r="F40" s="9"/>
      <c r="G40" s="9"/>
      <c r="H40" s="9"/>
      <c r="I40" s="9"/>
      <c r="J40" s="214">
        <f t="shared" ref="J40" si="5">SUM(I40:I45)/5</f>
        <v>0</v>
      </c>
    </row>
    <row r="41" spans="2:10" x14ac:dyDescent="0.15">
      <c r="B41" s="213"/>
      <c r="C41" s="9"/>
      <c r="D41" s="9"/>
      <c r="E41" s="9"/>
      <c r="F41" s="9"/>
      <c r="G41" s="9"/>
      <c r="H41" s="9"/>
      <c r="I41" s="9"/>
      <c r="J41" s="214"/>
    </row>
    <row r="42" spans="2:10" x14ac:dyDescent="0.15">
      <c r="B42" s="213"/>
      <c r="C42" s="9"/>
      <c r="D42" s="9"/>
      <c r="E42" s="9"/>
      <c r="F42" s="9"/>
      <c r="G42" s="9"/>
      <c r="H42" s="9"/>
      <c r="I42" s="9"/>
      <c r="J42" s="214"/>
    </row>
    <row r="43" spans="2:10" x14ac:dyDescent="0.15">
      <c r="B43" s="213"/>
      <c r="C43" s="9"/>
      <c r="D43" s="9"/>
      <c r="E43" s="9"/>
      <c r="F43" s="9"/>
      <c r="G43" s="9"/>
      <c r="H43" s="9"/>
      <c r="I43" s="9"/>
      <c r="J43" s="214"/>
    </row>
    <row r="44" spans="2:10" x14ac:dyDescent="0.15">
      <c r="B44" s="213"/>
      <c r="C44" s="9"/>
      <c r="D44" s="9"/>
      <c r="E44" s="9"/>
      <c r="F44" s="9"/>
      <c r="G44" s="9"/>
      <c r="H44" s="9"/>
      <c r="I44" s="9"/>
      <c r="J44" s="214"/>
    </row>
    <row r="45" spans="2:10" x14ac:dyDescent="0.15">
      <c r="B45" s="213"/>
      <c r="C45" s="9"/>
      <c r="D45" s="9"/>
      <c r="E45" s="9"/>
      <c r="F45" s="9"/>
      <c r="G45" s="9"/>
      <c r="H45" s="9"/>
      <c r="I45" s="9"/>
      <c r="J45" s="214"/>
    </row>
  </sheetData>
  <mergeCells count="14">
    <mergeCell ref="B4:B9"/>
    <mergeCell ref="J4:J9"/>
    <mergeCell ref="B10:B15"/>
    <mergeCell ref="J10:J15"/>
    <mergeCell ref="B16:B21"/>
    <mergeCell ref="J16:J21"/>
    <mergeCell ref="B40:B45"/>
    <mergeCell ref="J40:J45"/>
    <mergeCell ref="B22:B27"/>
    <mergeCell ref="J22:J27"/>
    <mergeCell ref="B28:B33"/>
    <mergeCell ref="J28:J33"/>
    <mergeCell ref="B34:B39"/>
    <mergeCell ref="J34:J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6.กำหนดตัวชีวัด</vt:lpstr>
      <vt:lpstr>7.ติดตามผล</vt:lpstr>
      <vt:lpstr>8.ค่าน้ำหนักโครงการ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ค่าน้ำหนักสาขามรัพยากรธรรมช</vt:lpstr>
      <vt:lpstr>8.6 ค่าน้ำหนักสาขาการตั้งถิ่นฐา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2024-01-05T08:45:32Z</dcterms:modified>
</cp:coreProperties>
</file>