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ranan/Desktop/Sclae up 2566 GHG/00 GHG 3 จังหวัด/00 GHG รวม 8 จังหวัด/ไฟล์คำนวณ PPT 5/ไฟล์ Excel ความเสี่ยง/"/>
    </mc:Choice>
  </mc:AlternateContent>
  <xr:revisionPtr revIDLastSave="0" documentId="13_ncr:1_{010BFAB6-A8AA-474D-B466-A14843CE18D7}" xr6:coauthVersionLast="47" xr6:coauthVersionMax="47" xr10:uidLastSave="{00000000-0000-0000-0000-000000000000}"/>
  <bookViews>
    <workbookView xWindow="31060" yWindow="880" windowWidth="27040" windowHeight="15760" tabRatio="745" activeTab="2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  <sheet name="8.ค่าน้ำหนักโครงการ" sheetId="22" r:id="rId8"/>
    <sheet name="8.1 ค่าน้ำหนักสาขาการจัดการน้ำ" sheetId="16" r:id="rId9"/>
    <sheet name="8.2 ค่าน้ำหนักสาขาการเกษตร" sheetId="17" r:id="rId10"/>
    <sheet name="8.3 ค่าน้ำหนักสาขาการท่องเที่ยว" sheetId="18" r:id="rId11"/>
    <sheet name="8.4 ค่าน้ำหนักสาขาสาธารณสุข" sheetId="19" r:id="rId12"/>
    <sheet name="8.5 ค่าน้ำหนักสาขามรัพยากรธรรมช" sheetId="20" r:id="rId13"/>
    <sheet name="8.6 ค่าน้ำหนักสาขาการตั้งถิ่นฐา" sheetId="21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2" i="13" l="1"/>
  <c r="B103" i="13"/>
  <c r="B84" i="13"/>
  <c r="B65" i="13"/>
  <c r="B19" i="13"/>
  <c r="B44" i="13"/>
  <c r="M80" i="12" l="1"/>
  <c r="N80" i="12"/>
  <c r="N81" i="12"/>
  <c r="P81" i="12"/>
  <c r="Q81" i="12"/>
  <c r="N78" i="12"/>
  <c r="L81" i="12"/>
  <c r="L80" i="12"/>
  <c r="L83" i="12"/>
  <c r="M66" i="12"/>
  <c r="O66" i="12"/>
  <c r="M64" i="12"/>
  <c r="N64" i="12"/>
  <c r="O64" i="12"/>
  <c r="L64" i="12"/>
  <c r="L63" i="12"/>
  <c r="M53" i="12"/>
  <c r="O53" i="12"/>
  <c r="Q53" i="12"/>
  <c r="P51" i="12"/>
  <c r="Q51" i="12"/>
  <c r="M39" i="12"/>
  <c r="N39" i="12"/>
  <c r="Q41" i="12"/>
  <c r="L41" i="12"/>
  <c r="L39" i="12"/>
  <c r="O10" i="12"/>
  <c r="Q10" i="12"/>
  <c r="L12" i="12"/>
  <c r="K78" i="12"/>
  <c r="J40" i="12"/>
  <c r="J38" i="12"/>
  <c r="K41" i="12"/>
  <c r="K39" i="12"/>
  <c r="K30" i="12"/>
  <c r="J29" i="12"/>
  <c r="K28" i="12"/>
  <c r="J27" i="12"/>
  <c r="K26" i="12"/>
  <c r="K25" i="12"/>
  <c r="J24" i="12"/>
  <c r="K23" i="12"/>
  <c r="J22" i="12"/>
  <c r="K21" i="12"/>
  <c r="K20" i="12"/>
  <c r="K12" i="12"/>
  <c r="J11" i="12"/>
  <c r="J9" i="12"/>
  <c r="I77" i="22"/>
  <c r="R80" i="12" s="1"/>
  <c r="D75" i="22"/>
  <c r="M83" i="12" s="1"/>
  <c r="E75" i="22"/>
  <c r="N83" i="12" s="1"/>
  <c r="F75" i="22"/>
  <c r="O83" i="12" s="1"/>
  <c r="G75" i="22"/>
  <c r="P83" i="12" s="1"/>
  <c r="H75" i="22"/>
  <c r="Q83" i="12" s="1"/>
  <c r="D76" i="22"/>
  <c r="M78" i="12" s="1"/>
  <c r="E76" i="22"/>
  <c r="F76" i="22"/>
  <c r="O78" i="12" s="1"/>
  <c r="G76" i="22"/>
  <c r="P78" i="12" s="1"/>
  <c r="H76" i="22"/>
  <c r="Q78" i="12" s="1"/>
  <c r="D77" i="22"/>
  <c r="E77" i="22"/>
  <c r="F77" i="22"/>
  <c r="O80" i="12" s="1"/>
  <c r="G77" i="22"/>
  <c r="P80" i="12" s="1"/>
  <c r="H77" i="22"/>
  <c r="Q80" i="12" s="1"/>
  <c r="D78" i="22"/>
  <c r="I78" i="22" s="1"/>
  <c r="R81" i="12" s="1"/>
  <c r="E78" i="22"/>
  <c r="F78" i="22"/>
  <c r="O81" i="12" s="1"/>
  <c r="G78" i="22"/>
  <c r="H78" i="22"/>
  <c r="C78" i="22"/>
  <c r="C77" i="22"/>
  <c r="C76" i="22"/>
  <c r="L78" i="12" s="1"/>
  <c r="C75" i="22"/>
  <c r="D60" i="22"/>
  <c r="M63" i="12" s="1"/>
  <c r="E60" i="22"/>
  <c r="N63" i="12" s="1"/>
  <c r="F60" i="22"/>
  <c r="O63" i="12" s="1"/>
  <c r="G60" i="22"/>
  <c r="P63" i="12" s="1"/>
  <c r="H60" i="22"/>
  <c r="Q63" i="12" s="1"/>
  <c r="D61" i="22"/>
  <c r="E61" i="22"/>
  <c r="F61" i="22"/>
  <c r="G61" i="22"/>
  <c r="P64" i="12" s="1"/>
  <c r="H61" i="22"/>
  <c r="Q64" i="12" s="1"/>
  <c r="D62" i="22"/>
  <c r="E62" i="22"/>
  <c r="N66" i="12" s="1"/>
  <c r="F62" i="22"/>
  <c r="G62" i="22"/>
  <c r="P66" i="12" s="1"/>
  <c r="H62" i="22"/>
  <c r="Q66" i="12" s="1"/>
  <c r="C62" i="22"/>
  <c r="L66" i="12" s="1"/>
  <c r="C61" i="22"/>
  <c r="C60" i="22"/>
  <c r="I8" i="19"/>
  <c r="I5" i="19"/>
  <c r="I6" i="19"/>
  <c r="I7" i="19"/>
  <c r="J7" i="19" s="1"/>
  <c r="D44" i="22"/>
  <c r="M51" i="12" s="1"/>
  <c r="E44" i="22"/>
  <c r="N51" i="12" s="1"/>
  <c r="F44" i="22"/>
  <c r="O51" i="12" s="1"/>
  <c r="G44" i="22"/>
  <c r="H44" i="22"/>
  <c r="D45" i="22"/>
  <c r="E45" i="22"/>
  <c r="N53" i="12" s="1"/>
  <c r="F45" i="22"/>
  <c r="G45" i="22"/>
  <c r="P53" i="12" s="1"/>
  <c r="H45" i="22"/>
  <c r="C45" i="22"/>
  <c r="L53" i="12" s="1"/>
  <c r="C44" i="22"/>
  <c r="L51" i="12" s="1"/>
  <c r="I5" i="16"/>
  <c r="I6" i="16"/>
  <c r="I7" i="16"/>
  <c r="I8" i="16"/>
  <c r="I9" i="16"/>
  <c r="I10" i="16"/>
  <c r="I11" i="16"/>
  <c r="I12" i="16"/>
  <c r="I13" i="16"/>
  <c r="I14" i="16"/>
  <c r="I15" i="16"/>
  <c r="I5" i="18"/>
  <c r="I6" i="18"/>
  <c r="I7" i="18"/>
  <c r="I8" i="18"/>
  <c r="I9" i="18"/>
  <c r="I10" i="18"/>
  <c r="I11" i="18"/>
  <c r="D8" i="22"/>
  <c r="M12" i="12" s="1"/>
  <c r="E8" i="22"/>
  <c r="N12" i="12" s="1"/>
  <c r="F8" i="22"/>
  <c r="O12" i="12" s="1"/>
  <c r="G8" i="22"/>
  <c r="P12" i="12" s="1"/>
  <c r="H8" i="22"/>
  <c r="Q12" i="12" s="1"/>
  <c r="C8" i="22"/>
  <c r="D35" i="22"/>
  <c r="E35" i="22"/>
  <c r="F35" i="22"/>
  <c r="O39" i="12" s="1"/>
  <c r="G35" i="22"/>
  <c r="P39" i="12" s="1"/>
  <c r="H35" i="22"/>
  <c r="Q39" i="12" s="1"/>
  <c r="D36" i="22"/>
  <c r="M41" i="12" s="1"/>
  <c r="E36" i="22"/>
  <c r="N41" i="12" s="1"/>
  <c r="F36" i="22"/>
  <c r="O41" i="12" s="1"/>
  <c r="G36" i="22"/>
  <c r="P41" i="12" s="1"/>
  <c r="H36" i="22"/>
  <c r="C36" i="22"/>
  <c r="C35" i="22"/>
  <c r="C5" i="22"/>
  <c r="L7" i="12" s="1"/>
  <c r="D20" i="22"/>
  <c r="M20" i="12" s="1"/>
  <c r="E20" i="22"/>
  <c r="N20" i="12" s="1"/>
  <c r="F20" i="22"/>
  <c r="O20" i="12" s="1"/>
  <c r="G20" i="22"/>
  <c r="P20" i="12" s="1"/>
  <c r="H20" i="22"/>
  <c r="Q20" i="12" s="1"/>
  <c r="D21" i="22"/>
  <c r="M21" i="12" s="1"/>
  <c r="E21" i="22"/>
  <c r="N21" i="12" s="1"/>
  <c r="F21" i="22"/>
  <c r="O21" i="12" s="1"/>
  <c r="G21" i="22"/>
  <c r="P21" i="12" s="1"/>
  <c r="H21" i="22"/>
  <c r="Q21" i="12" s="1"/>
  <c r="D22" i="22"/>
  <c r="M23" i="12" s="1"/>
  <c r="E22" i="22"/>
  <c r="N23" i="12" s="1"/>
  <c r="F22" i="22"/>
  <c r="O23" i="12" s="1"/>
  <c r="G22" i="22"/>
  <c r="P23" i="12" s="1"/>
  <c r="H22" i="22"/>
  <c r="Q23" i="12" s="1"/>
  <c r="D23" i="22"/>
  <c r="M25" i="12" s="1"/>
  <c r="E23" i="22"/>
  <c r="N25" i="12" s="1"/>
  <c r="F23" i="22"/>
  <c r="O25" i="12" s="1"/>
  <c r="G23" i="22"/>
  <c r="P25" i="12" s="1"/>
  <c r="H23" i="22"/>
  <c r="Q25" i="12" s="1"/>
  <c r="D24" i="22"/>
  <c r="M26" i="12" s="1"/>
  <c r="E24" i="22"/>
  <c r="N26" i="12" s="1"/>
  <c r="F24" i="22"/>
  <c r="O26" i="12" s="1"/>
  <c r="G24" i="22"/>
  <c r="P26" i="12" s="1"/>
  <c r="H24" i="22"/>
  <c r="Q26" i="12" s="1"/>
  <c r="D25" i="22"/>
  <c r="M28" i="12" s="1"/>
  <c r="E25" i="22"/>
  <c r="N28" i="12" s="1"/>
  <c r="F25" i="22"/>
  <c r="O28" i="12" s="1"/>
  <c r="G25" i="22"/>
  <c r="P28" i="12" s="1"/>
  <c r="H25" i="22"/>
  <c r="Q28" i="12" s="1"/>
  <c r="D26" i="22"/>
  <c r="M30" i="12" s="1"/>
  <c r="E26" i="22"/>
  <c r="N30" i="12" s="1"/>
  <c r="F26" i="22"/>
  <c r="O30" i="12" s="1"/>
  <c r="G26" i="22"/>
  <c r="P30" i="12" s="1"/>
  <c r="H26" i="22"/>
  <c r="Q30" i="12" s="1"/>
  <c r="C26" i="22"/>
  <c r="L30" i="12" s="1"/>
  <c r="C25" i="22"/>
  <c r="L28" i="12" s="1"/>
  <c r="C24" i="22"/>
  <c r="L26" i="12" s="1"/>
  <c r="C23" i="22"/>
  <c r="L25" i="12" s="1"/>
  <c r="C22" i="22"/>
  <c r="L23" i="12" s="1"/>
  <c r="C21" i="22"/>
  <c r="L21" i="12" s="1"/>
  <c r="C20" i="22"/>
  <c r="L20" i="12" s="1"/>
  <c r="D5" i="22"/>
  <c r="M7" i="12" s="1"/>
  <c r="E5" i="22"/>
  <c r="N7" i="12" s="1"/>
  <c r="F5" i="22"/>
  <c r="O7" i="12" s="1"/>
  <c r="G5" i="22"/>
  <c r="P7" i="12" s="1"/>
  <c r="H5" i="22"/>
  <c r="Q7" i="12" s="1"/>
  <c r="D6" i="22"/>
  <c r="M8" i="12" s="1"/>
  <c r="E6" i="22"/>
  <c r="N8" i="12" s="1"/>
  <c r="F6" i="22"/>
  <c r="O8" i="12" s="1"/>
  <c r="G6" i="22"/>
  <c r="P8" i="12" s="1"/>
  <c r="H6" i="22"/>
  <c r="Q8" i="12" s="1"/>
  <c r="D7" i="22"/>
  <c r="M10" i="12" s="1"/>
  <c r="E7" i="22"/>
  <c r="N10" i="12" s="1"/>
  <c r="F7" i="22"/>
  <c r="G7" i="22"/>
  <c r="P10" i="12" s="1"/>
  <c r="H7" i="22"/>
  <c r="C7" i="22"/>
  <c r="L10" i="12" s="1"/>
  <c r="C6" i="22"/>
  <c r="L8" i="12" s="1"/>
  <c r="I6" i="21"/>
  <c r="I7" i="21"/>
  <c r="I8" i="21"/>
  <c r="I9" i="21"/>
  <c r="I10" i="21"/>
  <c r="I11" i="21"/>
  <c r="I12" i="21"/>
  <c r="I13" i="21"/>
  <c r="I14" i="21"/>
  <c r="J13" i="21" s="1"/>
  <c r="I15" i="21"/>
  <c r="I16" i="21"/>
  <c r="I17" i="21"/>
  <c r="I18" i="21"/>
  <c r="I19" i="21"/>
  <c r="I20" i="21"/>
  <c r="I21" i="21"/>
  <c r="I22" i="21"/>
  <c r="J22" i="21" s="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J31" i="21" s="1"/>
  <c r="I36" i="21"/>
  <c r="I37" i="21"/>
  <c r="I38" i="21"/>
  <c r="I39" i="21"/>
  <c r="I40" i="21"/>
  <c r="I41" i="21"/>
  <c r="I42" i="21"/>
  <c r="I4" i="20"/>
  <c r="I5" i="20"/>
  <c r="I6" i="20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J28" i="17" s="1"/>
  <c r="I34" i="17"/>
  <c r="I35" i="17"/>
  <c r="I36" i="17"/>
  <c r="I37" i="17"/>
  <c r="I38" i="17"/>
  <c r="I39" i="17"/>
  <c r="I40" i="17"/>
  <c r="I41" i="17"/>
  <c r="I42" i="17"/>
  <c r="I43" i="17"/>
  <c r="I44" i="17"/>
  <c r="I45" i="17"/>
  <c r="I5" i="21"/>
  <c r="J4" i="21" s="1"/>
  <c r="I4" i="21"/>
  <c r="I27" i="20"/>
  <c r="I26" i="20"/>
  <c r="I25" i="20"/>
  <c r="I24" i="20"/>
  <c r="I18" i="19"/>
  <c r="I17" i="19"/>
  <c r="I16" i="19"/>
  <c r="J16" i="19" s="1"/>
  <c r="I15" i="19"/>
  <c r="I14" i="19"/>
  <c r="I13" i="19"/>
  <c r="I12" i="19"/>
  <c r="I11" i="19"/>
  <c r="I10" i="19"/>
  <c r="J10" i="19" s="1"/>
  <c r="I9" i="19"/>
  <c r="I4" i="19"/>
  <c r="J4" i="19" s="1"/>
  <c r="I4" i="18"/>
  <c r="I4" i="17"/>
  <c r="I18" i="16"/>
  <c r="I17" i="16"/>
  <c r="I16" i="16"/>
  <c r="J16" i="16" s="1"/>
  <c r="I4" i="16"/>
  <c r="I76" i="22" l="1"/>
  <c r="R78" i="12" s="1"/>
  <c r="J4" i="17"/>
  <c r="J8" i="18"/>
  <c r="J10" i="16"/>
  <c r="M81" i="12"/>
  <c r="J16" i="17"/>
  <c r="J40" i="17"/>
  <c r="J34" i="17"/>
  <c r="J10" i="17"/>
  <c r="J13" i="19"/>
  <c r="J4" i="18"/>
  <c r="J22" i="17"/>
  <c r="J13" i="16"/>
  <c r="J16" i="20"/>
  <c r="J7" i="16"/>
  <c r="R12" i="12"/>
  <c r="I44" i="22"/>
  <c r="R51" i="12" s="1"/>
  <c r="I26" i="22"/>
  <c r="R30" i="12" s="1"/>
  <c r="I7" i="22"/>
  <c r="I25" i="22"/>
  <c r="R28" i="12" s="1"/>
  <c r="I75" i="22"/>
  <c r="R83" i="12" s="1"/>
  <c r="I24" i="22"/>
  <c r="R26" i="12" s="1"/>
  <c r="I21" i="22"/>
  <c r="R21" i="12" s="1"/>
  <c r="I23" i="22"/>
  <c r="R25" i="12" s="1"/>
  <c r="I22" i="22"/>
  <c r="R23" i="12" s="1"/>
  <c r="I20" i="22"/>
  <c r="R20" i="12" s="1"/>
  <c r="I60" i="22"/>
  <c r="R63" i="12" s="1"/>
  <c r="I62" i="22"/>
  <c r="R66" i="12" s="1"/>
  <c r="I35" i="22"/>
  <c r="R39" i="12" s="1"/>
  <c r="I36" i="22"/>
  <c r="R41" i="12" s="1"/>
  <c r="I61" i="22"/>
  <c r="R64" i="12" s="1"/>
  <c r="I45" i="22"/>
  <c r="R53" i="12" s="1"/>
  <c r="I6" i="22"/>
  <c r="I8" i="22"/>
  <c r="I5" i="22"/>
  <c r="J40" i="21"/>
  <c r="J10" i="20"/>
  <c r="J4" i="20"/>
  <c r="J25" i="20"/>
  <c r="J22" i="20"/>
  <c r="J4" i="16"/>
  <c r="K81" i="12" l="1"/>
  <c r="K80" i="12"/>
  <c r="K83" i="12"/>
  <c r="K66" i="12"/>
  <c r="K64" i="12"/>
  <c r="K63" i="12"/>
  <c r="K53" i="12"/>
  <c r="K51" i="12"/>
  <c r="R10" i="12"/>
  <c r="K10" i="12"/>
  <c r="R8" i="12"/>
  <c r="K8" i="12"/>
  <c r="R7" i="12"/>
  <c r="K7" i="12"/>
</calcChain>
</file>

<file path=xl/sharedStrings.xml><?xml version="1.0" encoding="utf-8"?>
<sst xmlns="http://schemas.openxmlformats.org/spreadsheetml/2006/main" count="1358" uniqueCount="494">
  <si>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</si>
  <si>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</si>
  <si>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</si>
  <si>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</si>
  <si>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</si>
  <si>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</si>
  <si>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</si>
  <si>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</si>
  <si>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</si>
  <si>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</si>
  <si>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</si>
  <si>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</si>
  <si>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</si>
  <si>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</si>
  <si>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</si>
  <si>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</si>
  <si>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</si>
  <si>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</si>
  <si>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</si>
  <si>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</si>
  <si>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</si>
  <si>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การเกษตรและความมั่นคงทางอาหาร</t>
  </si>
  <si>
    <t>คำอธิบายการประเมิน</t>
  </si>
  <si>
    <t>การท่องเที่ยว</t>
  </si>
  <si>
    <t>สาธารณสุข</t>
  </si>
  <si>
    <t>การจัดการทรัพยากรธรรมชาติ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</si>
  <si>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</si>
  <si>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</si>
  <si>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</si>
  <si>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</si>
  <si>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</si>
  <si>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</si>
  <si>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</si>
  <si>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</si>
  <si>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</si>
  <si>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</si>
  <si>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</si>
  <si>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</si>
  <si>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</si>
  <si>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</si>
  <si>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</si>
  <si>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</si>
  <si>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</si>
  <si>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</si>
  <si>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</si>
  <si>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</si>
  <si>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</si>
  <si>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</si>
  <si>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</si>
  <si>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</si>
  <si>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</si>
  <si>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</si>
  <si>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</si>
  <si>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</si>
  <si>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</si>
  <si>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</si>
  <si>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</si>
  <si>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ส่งเสริมความตระหนักรู้ (15)</t>
  </si>
  <si>
    <t>ตัวชี้วัดระดับโครงการ/กิจกรรม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</si>
  <si>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</si>
  <si>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</si>
  <si>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</si>
  <si>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</si>
  <si>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</si>
  <si>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</si>
  <si>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</si>
  <si>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</si>
  <si>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</si>
  <si>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</si>
  <si>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</si>
  <si>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</si>
  <si>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</si>
  <si>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</si>
  <si>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</si>
  <si>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</si>
  <si>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</si>
  <si>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</si>
  <si>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</si>
  <si>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</si>
  <si>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</si>
  <si>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 xml:space="preserve">การขนส่งทางบกหยุดชะงัก </t>
  </si>
  <si>
    <t xml:space="preserve">เกิดการระบาดของแมลง </t>
  </si>
  <si>
    <t xml:space="preserve">ผลผลิตลดลง </t>
  </si>
  <si>
    <t>เกิดโรคในสัตว์มากขึ้น</t>
  </si>
  <si>
    <t>ความเสียหายต่อสิ่งอํานวยความสะดวกในการท่องเที่ยว</t>
  </si>
  <si>
    <t xml:space="preserve">ระบบขนส่งหยุดชะงัก </t>
  </si>
  <si>
    <t xml:space="preserve">โรคทางเดินหายใจ/โรคหัวใจและหลอด เลือด/ฮีทสโตรก/การเสียชีวิต </t>
  </si>
  <si>
    <t xml:space="preserve">สภาวะเครียดจากปัญหามลพิษทางอากาศ </t>
  </si>
  <si>
    <t xml:space="preserve">โรคระบาดและการแพร่จากสัตว์ป่าสู่ปศุสัตว์หรือมนุษย์ </t>
  </si>
  <si>
    <t xml:space="preserve">ความเจ็บป่วย/บาดเจ็บ/เสียชีวิต </t>
  </si>
  <si>
    <t xml:space="preserve">การหยุดชะงักของบริการสาธารณะ </t>
  </si>
  <si>
    <t xml:space="preserve">สาธารณูปโภคเสียหาย </t>
  </si>
  <si>
    <t>หน่วยงาน</t>
  </si>
  <si>
    <t>เบอร์โทร</t>
  </si>
  <si>
    <t>การสูญเสียทรัพย์สิน</t>
  </si>
  <si>
    <t xml:space="preserve">การหยุดชะงักของเศรษฐกิจและวิถีชีวิต </t>
  </si>
  <si>
    <t>คุณภาพน้ำลดลงจากการปนเปื้อนที่เพิ่มขึ้น</t>
  </si>
  <si>
    <t>การเจริญเติบโตไม่สมบูรณ์/ผลผลิตไม่ได้คุณภาพ</t>
  </si>
  <si>
    <t>ฤดูกาลผลิตเปลี่ยนแปลง</t>
  </si>
  <si>
    <t>ขาดแคลนแหล่งน้ำ</t>
  </si>
  <si>
    <t>จำนวนนักท่องเที่ยวลดลง</t>
  </si>
  <si>
    <t xml:space="preserve">การหยุดชะงักของกิจกรรมการท่องเที่ยว </t>
  </si>
  <si>
    <t>การบริการสาธารณสุขปรับเปลี่ยน/การหยุดชะงักของบริการด้านการแพทย์</t>
  </si>
  <si>
    <t>โรคที่เกิดจากยุง/แมลงเพิ่มมากขึ้นเพราะแพร่พันธุ์ได้เร็วขึ้น(โรคไข้เลือดออก/โรคฉี่หนู)</t>
  </si>
  <si>
    <t>การเปลี่ยน/ย้ายถิ่น ที่อยู่และความสัมพันธ์ระหว่างระบบนิเวศ (แหล่งอาหารเปลี่ยน/วิธีดํารงชีพเปลี่ยน)</t>
  </si>
  <si>
    <t>ปริมาณนํ้าท่า/นํ้าฟ้าลดลง</t>
  </si>
  <si>
    <t>ค่าใช้จ่ายเพิ่ม/ต้นทุนเพิ่ม</t>
  </si>
  <si>
    <t xml:space="preserve">การลดลงของปริมาณน้ำที่ใช้การได้/น้ำต้นทุน </t>
  </si>
  <si>
    <t>ต้นทุนการผลิตน้ำเพิ่มขึ้น</t>
  </si>
  <si>
    <t>ความขัดแย้งของผู้ใช้นํ้า(อุตสาหกรรม/เกษตร/ครัวเรือน)</t>
  </si>
  <si>
    <t>ความเสียหายต่อระบบสาธารณูปโภค</t>
  </si>
  <si>
    <t>พืชขาดนํ้า/นํ้าบริโภคไม่เพียงพอ/อุตสาหกรรมขาดนํ้าในการผลิต</t>
  </si>
  <si>
    <t>ปริมาณอ๊อกซิเจนในนํ้าลดลง</t>
  </si>
  <si>
    <t>สัตว์เจริญเติบโตไม่เต็มที่</t>
  </si>
  <si>
    <t>การชะล้างหน้าดิน</t>
  </si>
  <si>
    <t>อ๊อกซิเจนในน้ำลดลง</t>
  </si>
  <si>
    <t>สูญเสียระบบนิเวศ (ชีพลักษณ์ต้นไม้ในป่าเปลี่ยน)</t>
  </si>
  <si>
    <t>สูญเสียความหลากหลายทางชีวภาพ (พันธุ์ไม้เฉพาะถิ่นสูญพันธุ์)</t>
  </si>
  <si>
    <t>ระบุความเสี่ยง</t>
  </si>
  <si>
    <t>สาขาการจัดการทรัพยากรน้ำ</t>
  </si>
  <si>
    <t>โครงการที่</t>
  </si>
  <si>
    <t>ชื่อโครงการ</t>
  </si>
  <si>
    <t>ความเสี่ยง : การลดลงของน้ำที่ใช้การได้</t>
  </si>
  <si>
    <t>โครงการที่ 1</t>
  </si>
  <si>
    <t>โครงการที่ 2</t>
  </si>
  <si>
    <t>โครงการที่ 3</t>
  </si>
  <si>
    <t>โครงการที่ 4</t>
  </si>
  <si>
    <t>โครงการที่ 5</t>
  </si>
  <si>
    <t>สาขาการเกษตรและความมั่นคงทางอาหาร</t>
  </si>
  <si>
    <t>โครงการที่ 6</t>
  </si>
  <si>
    <t>โครงการที่ 7</t>
  </si>
  <si>
    <t>สาขาการท่องเที่ยว</t>
  </si>
  <si>
    <t>ความเสี่ยง : ความเสียหายต่อสิ่งอำนวยความสะดวกในการท่องเที่ยว</t>
  </si>
  <si>
    <t>สาขาสาธารณสุข</t>
  </si>
  <si>
    <t xml:space="preserve">ความเสี่ยง : โรคที่เกิดจากยุง (โรคไข้เลือดออก) </t>
  </si>
  <si>
    <t xml:space="preserve">ความเสี่ยง : โรคทางเดินหายใจ/โรคหัวใจและหลอด เลือด/ฮีทสโตรก/การเสียชีวิต </t>
  </si>
  <si>
    <t>สาขาการจัดการทรัพยากรธรรมชาติ</t>
  </si>
  <si>
    <t xml:space="preserve">ความเสี่ยง : สูญเสียระบบนิเวศและชนิดพันธุ์ / สูญเสียความหลากหลายทางชีวภาพ </t>
  </si>
  <si>
    <t>โครงการสร้างฝายชะลอน้ำ</t>
  </si>
  <si>
    <t xml:space="preserve">ความเสี่ยง : การเปลี่ยน/ย้ายถิ่น ที่อยู่และความสัมพันธ์ระหว่างระบบนิเวศ </t>
  </si>
  <si>
    <t>สาขาการตั้งถิ่นฐานและความมั่งคงของมนุษย์</t>
  </si>
  <si>
    <t>ความเสี่ยง : ความเจ็บป่วย /บาดเจ็บ /เสียชีวิต</t>
  </si>
  <si>
    <t>ความเสี่ยง : สาธารณูปโภคและการสูญเสียทรัพย์สิน</t>
  </si>
  <si>
    <t>✓</t>
  </si>
  <si>
    <t>น้ำต้นทุนลดลง</t>
  </si>
  <si>
    <t>บริหารจัดการปริมาณและคุณภาพน้ำได้ต้นทุนจะลดลง</t>
  </si>
  <si>
    <t>การประปาส่วนภูมิภาค</t>
  </si>
  <si>
    <t>สถิติน้ำฝน/น้ำท่า</t>
  </si>
  <si>
    <t>การตรวจตรา</t>
  </si>
  <si>
    <t>ค่าน้ำประปาเพิ่มขึ้น</t>
  </si>
  <si>
    <t>ชลประทานจังหวัดลำปาง</t>
  </si>
  <si>
    <t>ถ้ามีการบริหารจัดการที่ดีแนวโน้วก็ดีเพิ่มขึ้นหรือคงรักษาสภาพไว้</t>
  </si>
  <si>
    <t>ถามีการบริหารจัดการที่ดีแนวโน้วที่จะปนเปื้อนก็จะลดลง</t>
  </si>
  <si>
    <t>ข้อมูลทางสถิติ</t>
  </si>
  <si>
    <t>เช่น สัปปะรด</t>
  </si>
  <si>
    <t>เช่นหนอนกระทู้ในข้าวโพด</t>
  </si>
  <si>
    <t>การให้ความรู้/การอบรม/ประชาสัมพันธ์</t>
  </si>
  <si>
    <t>การให้ความรู้/การอบรม/ประชาสัมพันธ์/สารชีวพันธ์</t>
  </si>
  <si>
    <t>การให้ความรู้/ประชาสัมพันธ์/การทำวัคซีนป้องกัน</t>
  </si>
  <si>
    <t>การจัดการสุขภาพสัตว์</t>
  </si>
  <si>
    <t>การจัดการอนุรักษ์ดินและน้ำ</t>
  </si>
  <si>
    <t>ก่อสร้างแหล่งน้ำ เช่น คลอง บ่อบาดาล</t>
  </si>
  <si>
    <t>กิจกรรมการท่องเที่ยวที่หลากหลาย</t>
  </si>
  <si>
    <t>ขยายเส้นทางการท่องเที่ยว</t>
  </si>
  <si>
    <t>รถไฟราง/ขยาย runways ของสนามบิน</t>
  </si>
  <si>
    <t>ระบบ HDC ของสาธารณสุข</t>
  </si>
  <si>
    <t>ระบบเฝ้าระวังโรค</t>
  </si>
  <si>
    <t>สำนักงานสาธารณสุข</t>
  </si>
  <si>
    <t>สำนักงานสาธารณสุข/องค์การบริการจัดการส่วนส่วนจังหวัด</t>
  </si>
  <si>
    <t>รายงานระบบบริหารจัดการสาธารณสุข</t>
  </si>
  <si>
    <t>ข้อมูลสุขภาพของจังหวัดลำปาง</t>
  </si>
  <si>
    <t>จำนวนพื้นที่ป่าลดลง</t>
  </si>
  <si>
    <t>พืชวงพันธุ์สูญหายไปจากพื้นที่เดิม</t>
  </si>
  <si>
    <t>ป่าแล้งจากเดิม</t>
  </si>
  <si>
    <t>สำนักงานทรัพยากรป่าไม้ที่ 3</t>
  </si>
  <si>
    <t>ฝุ่นควัน PM2.5</t>
  </si>
  <si>
    <t>โรคระบาด (covid-19)</t>
  </si>
  <si>
    <t>ถนนถูกตัดขาด-ภูเขาถล่ม</t>
  </si>
  <si>
    <t>ค่าเงินเฟ้อ/ข้าวของขึ้นราคา</t>
  </si>
  <si>
    <t>ไฟป่า/โรคระบาด</t>
  </si>
  <si>
    <t>การควบคุมการเดินรถของยานพาหนะ มีผลกระทบกับการดำรงชีวิตและเศรษฐกิจ</t>
  </si>
  <si>
    <t>ธนาคารแห่งประเทศไทย</t>
  </si>
  <si>
    <t>สาขาการจัดการน้ำ</t>
  </si>
  <si>
    <t>สาขาการตั้งถิ่นฐานและความมั่นคงของมนุษย์</t>
  </si>
  <si>
    <t>ลำปาง</t>
  </si>
  <si>
    <t>คะแนนเฉลี่ยรวม</t>
  </si>
  <si>
    <t>สาขา:</t>
  </si>
  <si>
    <t>ประเภทมาตรการและแนวทาง</t>
  </si>
  <si>
    <t>ความเสี่ยง : การลดลงของน้ำที่ใช้การได้/น้ำต้นทุน</t>
  </si>
  <si>
    <t>โครงการจัดหาแหล่งน้ำและเพิ่มพื้นที่ชลประทาน</t>
  </si>
  <si>
    <t>ความเสี่ยง : ความขัดแย้งของผู้ใช้น้ำ (อุตสาหกรรม/เกษตร/ครัวเรือน)</t>
  </si>
  <si>
    <t>โครงการจัดตั้งกลุ่มผู้ใช้น้ำ</t>
  </si>
  <si>
    <t>ความเสี่ยง : พืชขาดน้ำ/น้ำบริโภคไม่เพียงพอ/อุตสาหกรรมขาดน้ำในการผลิต</t>
  </si>
  <si>
    <t>โครงการขยายเขตจำหน่ายน้ำ</t>
  </si>
  <si>
    <t>โครงการอนุรักษ์ฟื้นฟูแหล่งน้ำพร้อมกระจายน้ำด้วยพลังงานแสงอาทิตย์</t>
  </si>
  <si>
    <t>ความเสี่ยง : การขาดแคลนแหล่งน้ำ</t>
  </si>
  <si>
    <t>โครงการแหล่งน้ำในไร่/แปลงเกษตรนอกเขตชลประทาน</t>
  </si>
  <si>
    <t>โครงการส่งเสริมการผลิตตามแนวเกษตรทฤษฏีใหม่ เกษตรยั่งยืน เกษตรผสมผสาน</t>
  </si>
  <si>
    <t>ความเสี่ยง : การเจริญเติบโตไม่สมบูรณ์/ผลผลิตไม่ได้คุณภาพ</t>
  </si>
  <si>
    <t>โครงการส่งเสริมการใช้น้ำอย่างมีประสิทธิภาพในไร่นา</t>
  </si>
  <si>
    <t>ความเสี่ยง : การชะล้างหน้าดิน</t>
  </si>
  <si>
    <t>โครงการส่งเสริมการปลูกหญ้าแฝก</t>
  </si>
  <si>
    <t>ความเสี่ยง : การระบาดของแมลง</t>
  </si>
  <si>
    <t>โครงการส่งเสริมการใช้สารชีวภัณฑ์และแมลงศัตรูธรรมชาติทดแทนการใช้สารเคมีทางการเกษตร</t>
  </si>
  <si>
    <t>โครงการส่งเสริมป้องกันโรคในสัตว์และส่งเสริมสุขภาพสัตว์ที่ดี</t>
  </si>
  <si>
    <t>โครงการไถกลบและผลิตปุ๋ยอินทรีย์เนื่องจากการเกิดก๊าซเรือนกระจก</t>
  </si>
  <si>
    <t>ความเสี่ยง : การเกิดโรคในสัตว์มากขึ้น</t>
  </si>
  <si>
    <t>สาขาท่องเที่ยว</t>
  </si>
  <si>
    <t>ความเสี่ยง : การหยุดชะงักของกิจกรรมการท่อเงที่ยว</t>
  </si>
  <si>
    <t>โครงการพัฒนาหรือปรับปรุงโครงสร้างพื้นฐานภายในแหล่งท่องเที่ยวให้เหมาะสมกับสภาพพื้นที่</t>
  </si>
  <si>
    <t>โครงการเพิ่มขีดความสามารถของผู้ประกอบการท่องเที่ยวให้มีกิจกรรมหรือบริการด้านการท่องเที่ยวที่หลากหลาย</t>
  </si>
  <si>
    <t>มาตรการ/แนวทางการปรับตัวเชิงกายภาพและโครงสร้างพื้นฐาน</t>
  </si>
  <si>
    <t>ความเสี่ยง : การบริการสาธารณสุขปรับเปลี่ยน</t>
  </si>
  <si>
    <t>โครงการพัฒนาระบบการสาธารณสุขรองรับผลกระทบจากการเปลี่ยนแปลงสภาพภูมิอากาศ</t>
  </si>
  <si>
    <t>ความเสี่ยง : สภาวะความเครียด / โรคทางเดินหายใจ / โรคจากแมลง</t>
  </si>
  <si>
    <t>โครงการเฝ้าระวังผลกระทบสุขภาพจากการเปลี่ยนแปลงสภาพภูมิอากาศ</t>
  </si>
  <si>
    <t xml:space="preserve">ความเสี่ยง : สูญเสียความหลากหลายทางชีวภาพ </t>
  </si>
  <si>
    <t>ความเสี่ยง : สูญเสียระบบนิเวศ (ชีพลักษณ์ต้นไม้ในป่าเปลี่ยน)</t>
  </si>
  <si>
    <t>โครงการเพิ่มพื้นที่ป่า</t>
  </si>
  <si>
    <t>โครงการพันธุ์ไม้พื้นถิ่น</t>
  </si>
  <si>
    <t>โครงการสร้างความรู้ ความเข้าใจให้ประชาชนรับมือและจัดการความเสี่ยงจากการเปลี่ยนแปลงสภาพภูมิอากาศ</t>
  </si>
  <si>
    <t>โครงการจัดตั้งศูนย์บัญชาการเปลี่ยนแปลงสภาพภูมิอากาศระดับสนาม</t>
  </si>
  <si>
    <t>ความเสี่ยง : การหยุดชะงักของบะเศรษฐกิจและวิถีชีวิต / สาธารณูปโภคเสียหาย</t>
  </si>
  <si>
    <t>โครงการเปลี่ยนหลอดไฟสาธารณะเป็นหลอดไฟ LED</t>
  </si>
  <si>
    <t>โครงการเพิ่มเสถียรภาพทางด้านพลังงานในครัวเรือนโดยการติดตั้ง Solar roof</t>
  </si>
  <si>
    <t>ท่องเที่ยว</t>
  </si>
  <si>
    <t>จำนวนครัวเรือน/ไร่/ปริมาณน้ำที่เพิ่มขึ้น (ลบม.)</t>
  </si>
  <si>
    <t>ได้ประมาณน้ำและพื้นที่ใช้ประโยนช์เพิ่มขึ้น</t>
  </si>
  <si>
    <t>มีน้ำสำหรับระบบนิเวศเพียงพอ / ลดปัญหาหมอกควันไฟฟป่า / เพิ่มปริมาณน้ำต้นทุนให้กับแหล่งกักเก็บน้ำต่างๆ</t>
  </si>
  <si>
    <t>ได้ประมาณน้ำและพื้นที่ใช้ประโยนช์เพิ่มขึ้น / ได้พื้นที่ชลประทาน / มีความมั่งคงด้านน้ำ</t>
  </si>
  <si>
    <t>กลุ่ม /ราย/ไร่</t>
  </si>
  <si>
    <t>จำนวนผุ้ใช้น้ำ</t>
  </si>
  <si>
    <t>ความร่วมมือในการบริหารจัดการน้ำแบบมีส่วนร่วม</t>
  </si>
  <si>
    <t>ลดความขัดแย้งของผู้ใช้น้ำ (Stake holder)</t>
  </si>
  <si>
    <t>ครัวเรือน (ราย)</t>
  </si>
  <si>
    <t>เพิ่มพื้นที่จ่ายน้ำให้</t>
  </si>
  <si>
    <t>ประชาชนมีน้ำสะอาดอุปโภคบริโภคเพียงพอ / อุตรสาหกรรมมีน้ำเพียงพอในการผลิต</t>
  </si>
  <si>
    <t>มีความมั่งคงด้านน้ำอุปโภคบริโภคและอุตสาหกรรม</t>
  </si>
  <si>
    <t>ปริมาณน้ำที่กักเก็บได้ (ลบม.)</t>
  </si>
  <si>
    <t>จำนวนไร่ของพื้นที่เพาะปลูก</t>
  </si>
  <si>
    <t>ได้ผลผลิตทางการเกษตรเพิ่มขึ้น</t>
  </si>
  <si>
    <t>ได้ปริมาณน้ำเพิ่มขึ้น</t>
  </si>
  <si>
    <t>ได้ปริมาณน้ำใช้ในการเกษตร / เพิ่มผลผลิตทางการเกษตรและปศุสัตว์</t>
  </si>
  <si>
    <t>เก็บผลผลิตได้เร็วขึ้น/ไปคาดแคลนน้ำ</t>
  </si>
  <si>
    <t>ลดการสูญเสียน้ำทางการเกษตร</t>
  </si>
  <si>
    <t>มีความมั่นคงทางอาหาร</t>
  </si>
  <si>
    <t>ผลผลิตที่เพิ่มขึ้น (ไร่)</t>
  </si>
  <si>
    <t>ได้ปริมาณผลผลิตเพิ่มขึ้น</t>
  </si>
  <si>
    <t>ผลผลิตมีคุณภาพเพิ่มขึ้น</t>
  </si>
  <si>
    <t>เกษตกรมีรายได้เพิ่มขึ้น</t>
  </si>
  <si>
    <t>จำนวน ไร่</t>
  </si>
  <si>
    <t>ป้องกันการสูญเสียหน้าดิน /ชะลอความเร็วของน้ำ / ดักตะกอนหรือเพิ่มความชุ่มชื้นของดิน</t>
  </si>
  <si>
    <t>ใช้ประโยนช์ที่ดินได้อย่างมีประสิทธิภาพ / ดินมีความอุดมสมบูรณ์ / เพิ่มอินทรีย์วัตถุให้แก่ดิน</t>
  </si>
  <si>
    <t>พื้นที่ (จำนวนไร่)</t>
  </si>
  <si>
    <t>ลดการเผาพื้นที่เกษตร / บริหารจัดการเศศวัสดุเพื่อผลิตปุ๋ยหมัก</t>
  </si>
  <si>
    <t>เพื่อลดพื้นที่การเผา/ ปรับปรุงดิน</t>
  </si>
  <si>
    <t>ลดการเกิดก๊าซเรือนกระจก</t>
  </si>
  <si>
    <t>พื้นที่การใช้สารชีวภัณฑ์ (จำนวนไร่) / จำนวนเกษตรที่ได้รับความรู้</t>
  </si>
  <si>
    <t>ลดต้นทุนการผลิต</t>
  </si>
  <si>
    <t>การระบาดของแมลงศัตรูพืชลดลง / ผลผลิตเพิ่มขึ้นและปลอดภัย</t>
  </si>
  <si>
    <t>เกษตรกรมีรายได้เพิ่มขึ้นและสุขภาพดี</t>
  </si>
  <si>
    <t>จำนวนเกษตกรที่ได้วัคซีน / จำนวนเกษตกรที่ได้รับความรู้</t>
  </si>
  <si>
    <t>ลดการเกิดโรค</t>
  </si>
  <si>
    <t>การระบาดของโรคในสัตว์ลดลง</t>
  </si>
  <si>
    <t>สัตว์มีสุขภาพดี /เกษตกรมีรายได้</t>
  </si>
  <si>
    <t>จำนวนโครงสร้างพื้นฐานที่ได้รับการพัฒนา (แห่ง)</t>
  </si>
  <si>
    <t>ลดจำนวนการเกิดอุบัติเหตุแก่นักท่องเที่ยว</t>
  </si>
  <si>
    <t>ผู้ประกอบการ /ชุมชนได้รับการพัฒนาทักษะ (คน)</t>
  </si>
  <si>
    <t>ผู้ประกอบการ/ชุมชนมีศักยภาพในการแข่งขันสูงขึ้น</t>
  </si>
  <si>
    <t>เกิดกิจกรรม/บริการด้านการท่องเที่ยวที่หลากหลาย</t>
  </si>
  <si>
    <t xml:space="preserve">มีกิจกรรมการท่องเที่ยวที่คตอบสนองความต้องการของนักท่องเที่ยว / รายได้และจำนวนนักการท่องเที่ยวเพิ่มขึ้น </t>
  </si>
  <si>
    <t>จัดทำคลินิกมลพิษในโรงพยาบาล 13 แห่ง /จัดบริการเชิงรุกในกลุ่มแพร่ระบาด (กลุ่มเสี่ยง)</t>
  </si>
  <si>
    <t>เปิดบริการคลินิกครอบคลุม 100 %/ กลุ่มเสี่ยงได้รับการเยี่ยมบ้าน</t>
  </si>
  <si>
    <t>โรงพยาบาลทุกแห่งเปิดบริการคลินิกมลพิษ / ได้รับการเยี่ยมบ้าน</t>
  </si>
  <si>
    <t>ประชาชนสามารถเข้าถึงบริการได้อย่างทั่วถึง /กลุ่มเปราะบางได้รับการดูแลสุขภาพ</t>
  </si>
  <si>
    <t>จำนวนผู้ป่วยที่ได้รับผลกระทบ / อบรมให้ความรุ้สร้างความตระหนักแก่ประชาชน /จัดทำสื่อประชาสัมพันธ์</t>
  </si>
  <si>
    <t>จำนวนผุ้ป่วยเฝ้าระวังลดลงในทุกพื้นที่</t>
  </si>
  <si>
    <t>ประชาชนมีความรู้  ความตระหนัก / ผู้ป่วยลดลง / เข้าถึงประชาชนในทุกพื้นที่</t>
  </si>
  <si>
    <t xml:space="preserve">ประชาชนมีสุขภาพที่ดี / มีความตระหนักรู้ </t>
  </si>
  <si>
    <t>ปีละ 10,000 ไร่</t>
  </si>
  <si>
    <t>อำเภอละ 20 ตัว/ลูก</t>
  </si>
  <si>
    <t>พื้นที่ป่าเพิ่มขึ้น</t>
  </si>
  <si>
    <t>มีจำนวนฝายชะลอน้ำเพิ่มมากขึ้น</t>
  </si>
  <si>
    <t>มีพื้นที่ป่าเพิ่มขึ้น</t>
  </si>
  <si>
    <t>ป่าาความชุ่มชื้นแหล่งอาหารสมบูรณ์</t>
  </si>
  <si>
    <t>ระบบนิเวศดีขึ้นไฟป่าลดลง</t>
  </si>
  <si>
    <t>ป่าสมบูรณ์และระบบนิเวศดีขึ้น</t>
  </si>
  <si>
    <t>พันธุ์ไม้พืชถิ่นเพิ่มขึ้น (ต้น)</t>
  </si>
  <si>
    <t>พันธุ์ไม้ประจำถิ่นเพิ่มมากขึ้น</t>
  </si>
  <si>
    <t>พันธุ์ไม้พื้นถิ่นเพิ่มมากขึ้น</t>
  </si>
  <si>
    <t>ระบบนิเวศสมบูรณ์และลหากหลายมากขึ้น</t>
  </si>
  <si>
    <t>จำนวนผู้เข้าอบรม</t>
  </si>
  <si>
    <t>ศูนย์บัญชาการ 13 แห่ง</t>
  </si>
  <si>
    <t>ได้รับความรู้ในการป้องกันและนำไปปฏิบัติในชีวิตประจำวัน</t>
  </si>
  <si>
    <t>ประชาชนเกิดการปรับตัวต่อสภาพอากาศและมีความพร้อมในการรับมือ</t>
  </si>
  <si>
    <t>ลดจำนวนผู้ป่วย</t>
  </si>
  <si>
    <t>สุขภาพดี</t>
  </si>
  <si>
    <t xml:space="preserve">จำนวนหลอดไฟ LED </t>
  </si>
  <si>
    <t>แสงไปที่สว่างกว่าเดิม ทัศนวิสันดีขึ้น</t>
  </si>
  <si>
    <t>ไฟฟ้าในครัวเรือนมีเสถียรภาพมากขึ้น</t>
  </si>
  <si>
    <t xml:space="preserve">จำนวนครัวเรือนที่ติดตั้ง Solar roof </t>
  </si>
  <si>
    <t>หน่วยการใช้ไฟลดลง</t>
  </si>
  <si>
    <t>หน่วยการใช้ไฟลดลง 80%</t>
  </si>
  <si>
    <t>ลดการใช้พลังงานฟอลซิล / การลดลงของก๊าซเรือนกระจก</t>
  </si>
  <si>
    <t xml:space="preserve">ลดการใช้พลังงานฟอลซิล  </t>
  </si>
  <si>
    <t>ตัวชี้วัดระดับจังหวัด</t>
  </si>
  <si>
    <t>เป้าหมายระดับจังหวัด</t>
  </si>
  <si>
    <t>ความเสี่ยง : การหยุดชะงักของกิจกรรมการท่องเที่ยว</t>
  </si>
  <si>
    <t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t>
  </si>
  <si>
    <t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t>
  </si>
  <si>
    <t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t>
  </si>
  <si>
    <t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t>
  </si>
  <si>
    <t xml:space="preserve">รักษาผลิตภาพการผลิตและความมั่นคงทางอาหาร </t>
  </si>
  <si>
    <t>ภายใต้ความเสี่ยงและผลกระทบจากการเปลี่ยนแปลงสภาพภูมิอากาศ</t>
  </si>
  <si>
    <t>1. ปริมาณน้ำใช้การได้/น้ำต้นทุน</t>
  </si>
  <si>
    <t xml:space="preserve">เพิ่มความมั่นคงด้านน้ำของจังหวัด </t>
  </si>
  <si>
    <t>2. จำนวนผู้ใช้น้ำเพื่อการบริหารจัดการน้ำของจังหวัด</t>
  </si>
  <si>
    <t>1. ปริมาณผลผลิต</t>
  </si>
  <si>
    <t>2. รายได้เกษตรกร</t>
  </si>
  <si>
    <t>1 รายได้จากการท่องเที่ยว</t>
  </si>
  <si>
    <t>1. จำนวนผู้ป่วย</t>
  </si>
  <si>
    <t xml:space="preserve">1. พื้นที่สีเขียว </t>
  </si>
  <si>
    <t>2. จำนวรประชากรที่มีความรู้ ความเข้าใจ ความตระหนักเรื่องผลกระทบต่อสุขภาพจากการเปลี่ยนแปลงสภาพภูมิอากาศ</t>
  </si>
  <si>
    <t>1. จำนวรประชาชนที่มีความรู้ ความเข้าใจ สามารถปรับตัวต่อการเปลี่ยนแปลงสภาพภูมิอากาศ</t>
  </si>
  <si>
    <t>มาตรการลดก๊าซเรือนกระจก</t>
  </si>
  <si>
    <t>การจัดการน้ำ</t>
  </si>
  <si>
    <t>ผลผลิต =
ได้ประมาณน้ำและพื้นที่ใช้ประโยนช์เพิ่มขึ้น</t>
  </si>
  <si>
    <t>ระบบนิเวศมีความสมบูรณ์และมีความมั่นคงด้านน้ำ</t>
  </si>
  <si>
    <t>ผลกระทบ =
ระบบนิเวศมีความสมบูรณ์และมีความมั่นคงด้านน้ำ</t>
  </si>
  <si>
    <t>รายงานปริมาณน้ำใช้การได้/น้ำต้นทุน</t>
  </si>
  <si>
    <t>รวบรวมข้อมูลจากรายงาน</t>
  </si>
  <si>
    <t>รายปี</t>
  </si>
  <si>
    <t>สาธารณะ</t>
  </si>
  <si>
    <t>ปริมาณน้ำใช้การได้/ต้นทุน</t>
  </si>
  <si>
    <t>ปริมาณน้ำเพียงพอต่อความต้องการใช้น้ำ</t>
  </si>
  <si>
    <t>โครงการ 2: โครงการจัดหาแหล่งน้ำและเพิ่มพื้นที่ชลประทาน</t>
  </si>
  <si>
    <t>โครงการ 3: โครงการจัดตั้งกลุ่มผู้ใช้น้ำ</t>
  </si>
  <si>
    <t>มีความมั่งคงทางน้ำ</t>
  </si>
  <si>
    <t>มีน้ำเพียงต่อต่อความต้องการผู้ใช้น้ำ</t>
  </si>
  <si>
    <t>ผลผลิต =
ได้ประมาณน้ำและพื้นที่ใช้ประโยนช์เพิ่มขึ้น / ได้พื้นที่ชลประทาน / มีความมั่งคงด้านน้ำ</t>
  </si>
  <si>
    <t>ผลลัพธ์ =
มีน้ำเพียงต่อต่อความต้องการผู้ใช้น้ำ</t>
  </si>
  <si>
    <t>ผลกระทบ =
มีความมั่งคงทางน้ำ</t>
  </si>
  <si>
    <t>ผลผลิต =
เพิ่มพื้นที่จ่ายน้ำให้</t>
  </si>
  <si>
    <t>ผลลัพธ์ =
ประชาชนมีน้ำสะอาดอุปโภคบริโภคเพียงพอ / อุตรสาหกรรมมีน้ำเพียงพอในการผลิต</t>
  </si>
  <si>
    <t>ผลกระทบ =
มีความมั่งคงด้านน้ำอุปโภคบริโภคและอุตสาหกรรม</t>
  </si>
  <si>
    <t>ผลผลิต =
จำนวนผุ้ใช้น้ำ</t>
  </si>
  <si>
    <t>ผลลัพธ์ =
ความร่วมมือในการบริหารจัดการน้ำแบบมีส่วนร่วม</t>
  </si>
  <si>
    <t>ผลกระทบ =
ลดความขัดแย้งของผู้ใช้น้ำ (Stake holder)</t>
  </si>
  <si>
    <t>โครงการ 4: โครงการขยายเขตจำหน่ายน้ำ</t>
  </si>
  <si>
    <t xml:space="preserve">โครงการ 1: โครงการแหล่งน้ำในไร่/แปลงเกษตรนอกเขตชลประทาน					</t>
  </si>
  <si>
    <t xml:space="preserve">โครงการ 2: โครงการส่งเสริมการผลิตตามแนวเกษตรทฤษฏีใหม่ เกษตรยั่งยืน เกษตรผสมผสาน					</t>
  </si>
  <si>
    <t xml:space="preserve">โครงการ 3: โครงการส่งเสริมการใช้น้ำอย่างมีประสิทธิภาพในไร่นา					</t>
  </si>
  <si>
    <t xml:space="preserve">โครงการ 4: โครงการส่งเสริมการปลูกหญ้าแฝก					</t>
  </si>
  <si>
    <t xml:space="preserve">โครงการ 5: โครงการไถกลบและผลิตปุ๋ยอินทรีย์เนื่องจากการเกิดก๊าซเรือนกระจก					</t>
  </si>
  <si>
    <t xml:space="preserve">โครงการ 6: โครงการส่งเสริมการใช้สารชีวภัณฑ์และแมลงศัตรูธรรมชาติทดแทนการใช้สารเคมีทางการเกษตร					</t>
  </si>
  <si>
    <t xml:space="preserve">โครงการ 7: โครงการส่งเสริมป้องกันโรคในสัตว์และส่งเสริมสุขภาพสัตว์ที่ดี					</t>
  </si>
  <si>
    <t xml:space="preserve">โครงการ 1:โครงการพัฒนาหรือปรับปรุงโครงสร้างพื้นฐานภายในแหล่งท่องเที่ยวให้เหมาะสมกับสภาพพื้นที่						</t>
  </si>
  <si>
    <t xml:space="preserve">โครงการ 2: โครงการเพิ่มขีดความสามารถของผู้ประกอบการท่องเที่ยวให้มีกิจกรรมหรือบริการด้านการท่องเที่ยวที่หลากหลาย						</t>
  </si>
  <si>
    <t xml:space="preserve">โครงการ 1: โครงการพัฒนาระบบการสาธารณสุขรองรับผลกระทบจากการเปลี่ยนแปลงสภาพภูมิอากาศ						</t>
  </si>
  <si>
    <t xml:space="preserve">โครงการ 2: โครงการเฝ้าระวังผลกระทบสุขภาพจากการเปลี่ยนแปลงสภาพภูมิอากาศ						</t>
  </si>
  <si>
    <t xml:space="preserve">โครงการ 1: โครงการเพิ่มพื้นที่ป่า						</t>
  </si>
  <si>
    <t>ผลผลิต =
ได้ปริมาณน้ำเพิ่มขึ้น</t>
  </si>
  <si>
    <t>ผลลัพธ์ =
ได้ปริมาณน้ำใช้ในการเกษตร / เพิ่มผลผลิตทางการเกษตรและปศุสัตว์</t>
  </si>
  <si>
    <t>ผลกระทบ =
ลดการสูญเสียน้ำทางการเกษตร</t>
  </si>
  <si>
    <t>ผลผลิต =
ได้ผลผลิตทางการเกษตรเพิ่มขึ้น</t>
  </si>
  <si>
    <t>ผลลัพธ์ =
เก็บผลผลิตได้เร็วขึ้น/ไปคาดแคลนน้ำ</t>
  </si>
  <si>
    <t>ผลกระทบ =
มีความมั่นคงทางอาหาร</t>
  </si>
  <si>
    <t>ผลผลิต =
ได้ปริมาณผลผลิตเพิ่มขึ้น</t>
  </si>
  <si>
    <t>ผลลัพธ์ =
ผลผลิตมีคุณภาพเพิ่มขึ้น</t>
  </si>
  <si>
    <t>ผลกระทบ =
เกษตกรมีรายได้เพิ่มขึ้น</t>
  </si>
  <si>
    <t>ผลผลิต =
ป้องกันการสูญเสียหน้าดิน /ชะลอความเร็วของน้ำ / ดักตะกอนหรือเพิ่มความชุ่มชื้นของดิน</t>
  </si>
  <si>
    <t>ผลลัพธ์ =
ใช้ประโยนช์ที่ดินได้อย่างมีประสิทธิภาพ / ดินมีความอุดมสมบูรณ์ / เพิ่มอินทรีย์วัตถุให้แก่ดิน</t>
  </si>
  <si>
    <t>ผลผลิต =
ลดการเผาพื้นที่เกษตร / บริหารจัดการเศศวัสดุเพื่อผลิตปุ๋ยหมัก</t>
  </si>
  <si>
    <t>ผลลัพธ์ =
เพื่อลดพื้นที่การเผา/ ปรับปรุงดิน</t>
  </si>
  <si>
    <t>ผลกระทบ =
ลดการเกิดก๊าซเรือนกระจก</t>
  </si>
  <si>
    <t>ผลกระทบ =
เกษตกรรมมีคุณภาพมากขึ้น</t>
  </si>
  <si>
    <t>เกษตกรรมมีคุณภาพมากขึ้น</t>
  </si>
  <si>
    <t>ผลผลิต =
ลดต้นทุนการผลิต</t>
  </si>
  <si>
    <t>ผลลัพธ์ =
การระบาดของแมลงศัตรูพืชลดลง / ผลผลิตเพิ่มขึ้นและปลอดภัย</t>
  </si>
  <si>
    <t>ผลกระทบ =
เกษตรกรมีรายได้เพิ่มขึ้นและสุขภาพดี</t>
  </si>
  <si>
    <t>ผลผลิต =
ลดการเกิดโรค</t>
  </si>
  <si>
    <t>ผลลัพธ์ =
การระบาดของโรคในสัตว์ลดลง</t>
  </si>
  <si>
    <t>ผลกระทบ =
สัตว์มีสุขภาพดี /เกษตกรมีรายได้</t>
  </si>
  <si>
    <t>โครงสร้างการได้รับการพัฒนาอย่างมีมาตรฐาน</t>
  </si>
  <si>
    <t>การท่องเที่ยวมีความมั่นคงมากขึ้น</t>
  </si>
  <si>
    <t>ผลผลิต =
โครงสร้างการได้รับการพัฒนาอย่างมีมาตรฐาน</t>
  </si>
  <si>
    <t>ผลลัพธ์ =
ลดจำนวนการเกิดอุบัติเหตุแก่นักท่องเที่ยว</t>
  </si>
  <si>
    <t>ผลกระทบ =
การท่องเที่ยวมีความมั่นคงมากขึ้น</t>
  </si>
  <si>
    <t>ผลผลิต =
ผู้ประกอบการ/ชุมชนมีศักยภาพในการแข่งขันสูงขึ้น</t>
  </si>
  <si>
    <t>ผลลัพธ์ =
เกิดกิจกรรม/บริการด้านการท่องเที่ยวที่หลากหลาย</t>
  </si>
  <si>
    <t xml:space="preserve">ผลกระทบ =
มีกิจกรรมการท่องเที่ยวที่คตอบสนองความต้องการของนักท่องเที่ยว / รายได้และจำนวนนักการท่องเที่ยวเพิ่มขึ้น </t>
  </si>
  <si>
    <t>ผลผลิต =
จำนวนผุ้ป่วยเฝ้าระวังลดลงในทุกพื้นที่</t>
  </si>
  <si>
    <t>ผลลัพธ์ =
ประชาชนมีความรู้  ความตระหนัก / ผู้ป่วยลดลง / เข้าถึงประชาชนในทุกพื้นที่</t>
  </si>
  <si>
    <t xml:space="preserve">ผลกระทบ =
ประชาชนมีสุขภาพที่ดี / มีความตระหนักรู้ </t>
  </si>
  <si>
    <t>ผลผลิต =
เปิดบริการคลินิกครอบคลุม 100 %/ กลุ่มเสี่ยงได้รับการเยี่ยมบ้าน</t>
  </si>
  <si>
    <t>ผลลัพธ์ =
โรงพยาบาลทุกแห่งเปิดบริการคลินิกมลพิษ / ได้รับการเยี่ยมบ้าน</t>
  </si>
  <si>
    <t>ผลกระทบ =
ประชาชนสามารถเข้าถึงบริการได้อย่างทั่วถึง /กลุ่มเปราะบางได้รับการดูแลสุขภาพ</t>
  </si>
  <si>
    <t>ผลผลิต =
พันธุ์ไม้ประจำถิ่นเพิ่มมากขึ้น</t>
  </si>
  <si>
    <t>ผลลัพธ์ =
พันธุ์ไม้พื้นถิ่นเพิ่มมากขึ้น</t>
  </si>
  <si>
    <t>ผลผลิต =
พื้นที่ป่าเพิ่มขึ้น</t>
  </si>
  <si>
    <t>ผลลัพธ์ =
มีพื้นที่ป่าเพิ่มขึ้น</t>
  </si>
  <si>
    <t>ผลกระทบ =
ป่าสมบูรณ์และระบบนิเวศดีขึ้น</t>
  </si>
  <si>
    <t>ผลผลิต =
มีจำนวนฝายชะลอน้ำเพิ่มมากขึ้น</t>
  </si>
  <si>
    <t>ผลลัพธ์ =
ป่าาความชุ่มชื้นแหล่งอาหารสมบูรณ์</t>
  </si>
  <si>
    <t>ผลกระทบ =
ระบบนิเวศดีขึ้นไฟป่าลดลง</t>
  </si>
  <si>
    <t xml:space="preserve">โครงการ 4: โครงการเพิ่มเสถียรภาพทางด้านพลังงานในครัวเรือนโดยการติดตั้ง Solar roof						</t>
  </si>
  <si>
    <t xml:space="preserve">โครงการ 3: โครงการเปลี่ยนหลอดไฟสาธารณะเป็นหลอดไฟ LED						</t>
  </si>
  <si>
    <t xml:space="preserve">โครงการ 2: โครงการจัดตั้งศูนย์บัญชาการเปลี่ยนแปลงสภาพภูมิอากาศระดับสนาม						</t>
  </si>
  <si>
    <t xml:space="preserve">โครงการ 1: โครงการสร้างความรู้ ความเข้าใจให้ประชาชนรับมือและจัดการความเสี่ยงจากการเปลี่ยนแปลงสภาพภูมิอากาศ					</t>
  </si>
  <si>
    <t>ประชาชนจัดการและหลีกเลี่ยงสาเหตุการเกิดความเสี่ยงได้ดีขึ้น</t>
  </si>
  <si>
    <t>ประชาชนได้รับข่าวสารและข้อมูลที่ถูกต้อง</t>
  </si>
  <si>
    <t>ผลผลิต =
ไฟฟ้าในครัวเรือนมีเสถียรภาพมากขึ้น</t>
  </si>
  <si>
    <t>ผลลัพธ์ =
หน่วยการใช้ไฟลดลง</t>
  </si>
  <si>
    <t xml:space="preserve">ผลกระทบ =
ลดการใช้พลังงานฟอลซิล  </t>
  </si>
  <si>
    <t>ผลลัพธ์ =
หน่วยการใช้ไฟลดลง 80%</t>
  </si>
  <si>
    <t>ผลกระทบ =
ลดการใช้พลังงานฟอลซิล / การลดลงของก๊าซเรือนกระจก</t>
  </si>
  <si>
    <t>ผลผลิต =
ประชาชนเกิดการปรับตัวต่อสภาพอากาศและมีความพร้อมในการรับมือ</t>
  </si>
  <si>
    <t>ผลลัพธ์ =
ประชาชนได้รับข่าวสารและข้อมูลที่ถูกต้อง</t>
  </si>
  <si>
    <t>ผลกระทบ =
ลดจำนวนผู้ป่วย</t>
  </si>
  <si>
    <t>ผลผลิต =
ได้รับความรู้ในการป้องกันและนำไปปฏิบัติในชีวิตประจำวัน</t>
  </si>
  <si>
    <t>ผลลัพธ์ =
ประชาชนจัดการและหลีกเลี่ยงสาเหตุการเกิดความเสี่ยงได้ดีขึ้น</t>
  </si>
  <si>
    <t>ผลกระทบ =
สุขภาพดี</t>
  </si>
  <si>
    <r>
      <t>ปริมาณน้ำ (m</t>
    </r>
    <r>
      <rPr>
        <vertAlign val="superscript"/>
        <sz val="11"/>
        <color theme="1"/>
        <rFont val="Calibri (Body)"/>
      </rPr>
      <t>3</t>
    </r>
    <r>
      <rPr>
        <sz val="11"/>
        <color theme="1"/>
        <rFont val="Tahoma"/>
        <family val="2"/>
        <scheme val="minor"/>
      </rPr>
      <t>)</t>
    </r>
  </si>
  <si>
    <r>
      <t>ปริมาณน้ำ (m</t>
    </r>
    <r>
      <rPr>
        <b/>
        <vertAlign val="superscript"/>
        <sz val="11"/>
        <color theme="1"/>
        <rFont val="Calibri (Body)"/>
      </rPr>
      <t>3</t>
    </r>
    <r>
      <rPr>
        <b/>
        <sz val="11"/>
        <color theme="1"/>
        <rFont val="Tahoma"/>
        <family val="2"/>
        <scheme val="minor"/>
      </rPr>
      <t>)        พื้นที่ชลประทาน (ไร่)</t>
    </r>
  </si>
  <si>
    <t>รายงานข้อมูลปริมาณน้ำ และพื้นที่</t>
  </si>
  <si>
    <t>ปริมาณน้ำ</t>
  </si>
  <si>
    <t>โครงการ 1: โครงการอนุรักษ์ฟื้นฟูแหล่งน้ำ</t>
  </si>
  <si>
    <t>จำนวนผู้ใช้น้ำ (ราย)</t>
  </si>
  <si>
    <t>รายงานข้อมูลผู้ใช้น้ำ</t>
  </si>
  <si>
    <t xml:space="preserve"> สำนักงานทรัพยากรน้ำจังหวัด, ชลประทาน, การประปาส่วนภูมิภาค, สำนักทรัพยากรน้ำบาดาลจังหวัด</t>
  </si>
  <si>
    <t>มีน้ำสะอาดเพียงพอต่อการอุปโภคบริโภคในทุกภาคส่วน</t>
  </si>
  <si>
    <t>บริหารจัดการน้ำได้อย่างมีประสิทธิภาพ</t>
  </si>
  <si>
    <t>รายงานปริมาณน้ำ</t>
  </si>
  <si>
    <t xml:space="preserve"> สำนักงานทรัพยากรน้ำจังหวัด, ชลประทาน,  สำนักทรัพยากรน้ำบาดาลจังหวัด,เกษตรจังหวัด,พลังงานจังหวัด</t>
  </si>
  <si>
    <t>ปริมาณผลผลิต (ตัน)</t>
  </si>
  <si>
    <t>รายงานปริมาณผลผลิต</t>
  </si>
  <si>
    <t xml:space="preserve"> เกษตรและสหกรณ์จังหวัด, เกษตรจังหวัด, สถานีพัฒนาที่ดินจังหวัด</t>
  </si>
  <si>
    <t>เกษตรกร</t>
  </si>
  <si>
    <t>ปริมาณน้ำที่ใช้ในภาคการเกษตร</t>
  </si>
  <si>
    <t>จัดสรรน้ำให้เพียงพอในภาคการเกษตรเพื่อเพิ่มรายได้ให้กับเกษตรกร</t>
  </si>
  <si>
    <t>ปริมาณผลผลิต (ตัน) ก่อนเริ่มโครงการ</t>
  </si>
  <si>
    <t>เพิ่มผลผลิตทางการเกษตรเพื่อความมั่นคงทางอาหาร</t>
  </si>
  <si>
    <t>พื้นที่ปลูกหญ้าแฝก (ไร่)</t>
  </si>
  <si>
    <t>รายงานพื้นที่ปลูก</t>
  </si>
  <si>
    <t>พื้นที่ที่มีการชะล้างหน้าดิน (ไร่)</t>
  </si>
  <si>
    <t>ลดผลกระทบการชะล้างหน้าดินในพื้นที่ทางการเกษตร</t>
  </si>
  <si>
    <t>พื้นที่เผา (ไร่)</t>
  </si>
  <si>
    <t>รายงานพื้นที่</t>
  </si>
  <si>
    <t>รวบรวมข้อมูลจากรายงาน, ข้อมูลสาสนเทศเชิงพื้นที่ (GIS)</t>
  </si>
  <si>
    <t>พื้นที่เผาทางการเกษตร (ไร่)</t>
  </si>
  <si>
    <t>ลดการเผาในพื้นที่การเกษตร</t>
  </si>
  <si>
    <t>รายงานการดำเนินโครงการ</t>
  </si>
  <si>
    <t>เพิ่มรายได้ให้กับเกษตรกรและเกษตรกรมีสุขภาพที่ดี</t>
  </si>
  <si>
    <t>จำนวนสัตว์ที่เกิดโรค</t>
  </si>
  <si>
    <t>รายงานประจำปี</t>
  </si>
  <si>
    <t>ปศุสัตว์จังหวัด, ประมงจังหวัด</t>
  </si>
  <si>
    <t>เกษตรกรผู้เลี้ยงสัตว์</t>
  </si>
  <si>
    <t>จำนวนสัตว์ที่เกิดโรค (ตัว)</t>
  </si>
  <si>
    <t>เพิ่มรายได้ให้เกษตรกร</t>
  </si>
  <si>
    <t xml:space="preserve">ผู้ประกอบการ (ราย) </t>
  </si>
  <si>
    <t>ท่องเที่ยวและกีฬาจังหวัด</t>
  </si>
  <si>
    <t>เพิ่มรายได้ให้กับผู้ประกอบการ</t>
  </si>
  <si>
    <t>ผู้ประกอบการ (ราย)</t>
  </si>
  <si>
    <t>ให้ผู้ประกอบการสามารถปรับตัวต่อผลกระทบจากการเปลี่ยนแปลงสภาพภูมิอากาศ</t>
  </si>
  <si>
    <t>สถานที่ (แห่ง)</t>
  </si>
  <si>
    <t>สำนักงานสาธารณสุขจังหวัด</t>
  </si>
  <si>
    <t>ประชาชนมีสุขภาพดี และสามารถปรับตัวเพื่อรองรับผลกระทบจากการเปลี่ยนแปลงสภาพภูมิอากาศ</t>
  </si>
  <si>
    <t>จำนวนผู้ป่าวย (ราย)</t>
  </si>
  <si>
    <t>ประชาชนมีสุขภาพที่ดีและสร้างมีความตระหนักรู้ให้กับประชาชน</t>
  </si>
  <si>
    <t>พื้นที่ป่า (ไร่)</t>
  </si>
  <si>
    <t xml:space="preserve">สำนักงานจัดการทรัพยากรป่าไม้, สำนักงานบริหารพื้นที่อนุรักษ์, สำนักงานทรัพยากรธรรมชาติและสิ่งแวดล้อมจังหวัด </t>
  </si>
  <si>
    <t>รักษาระบบนิเวศให้ดีขึ้น</t>
  </si>
  <si>
    <t>โครงการ 2: โครงการสร้างฝายชะลอน้ำ</t>
  </si>
  <si>
    <t xml:space="preserve">โครงการ 3: โครงการพันธุ์ไม้พื้นถิ่น				</t>
  </si>
  <si>
    <t>จำนวนฝาย (ฝาย)</t>
  </si>
  <si>
    <t>จำนวนฝายที่มีก่อนเริ่ม (ฝาย)</t>
  </si>
  <si>
    <t>ผลกระทบ =
ระบบนิเวศสมบูรณ์และหลากหลายมากขึ้น</t>
  </si>
  <si>
    <t>จำนวนผู้เข้าอบรม (คน)</t>
  </si>
  <si>
    <t>สำนักงานพัฒนาสังคมและความมั่นคงของมนุษย์</t>
  </si>
  <si>
    <t>ประชาชนมีความรู้ความเข้าใจและปรับตัวรองรับต่อผลกระทบที่จะเกิดขึ้น</t>
  </si>
  <si>
    <t>จำนวนศูนย์ (แห่ง)</t>
  </si>
  <si>
    <t>ผลผลิต =
แสงไปที่สว่างกว่าเดิม ทัศนวิสัยน์ดีขึ้น</t>
  </si>
  <si>
    <t>จำนวน LED (หลอด)</t>
  </si>
  <si>
    <t>จำนวนครัวเรือน (ครัวเรือน)</t>
  </si>
  <si>
    <t>สำนักงานส่งเสริมการปกครองส่วนท้องถิ่นจังหวัด, พลังงานจังหวัด, องค์กรปกครองส่วนท้องถิ่น</t>
  </si>
  <si>
    <t>พลังงานจังหวัด, การไฟฟ้าส่วนภูมิภาค</t>
  </si>
  <si>
    <t>จำนวนหลอด LED (หลอด)</t>
  </si>
  <si>
    <t>ความมั่นคงทางด้านพลังงาน</t>
  </si>
  <si>
    <t>ผลลัพธ์ =
มีน้ำสำหรับระบบนิเวศเพียงพอ / ลดปัญหาหมอกควันไฟป่า / เพิ่มปริมาณน้ำต้นทุนให้กับแหล่งกักเก็บน้ำต่างๆ</t>
  </si>
  <si>
    <t xml:space="preserve">สำนักงานทรัพยากรธรรมชาติและสิ่งแวดล้อมจังหวัด </t>
  </si>
  <si>
    <t xml:space="preserve"> สำนักงานทรัพยากรน้ำจังหวัด, ชลประทาน,  สำนักทรัพยากรน้ำบาดาลจังหวัด,เกษตรจังหวัด,พลังงานจังหวัด , สถานีพัฒนาที่ดิน สำนักงานปศุสัตว์ ศูนย์เมล็ดพันธุ์ข้าว สำนักงานปฏิรูปที่ดิน</t>
  </si>
  <si>
    <t>ท่องเที่ยวและกีฬาจังหวัด สำนักงานจังหวัดสำนักงานจัดการทรัพยากรป่าไม้, 
สำนักงานบริหารพื้นที่อนุรักษ์ สำนักงานเกษตรจังหวัด</t>
  </si>
  <si>
    <t>สำนักงานสาธารณสุขจังหวัด องค์การบริหารส่วนจังหวัด สำนักงานส่งเสริมการปกครองส่วนท้องถิ่น</t>
  </si>
  <si>
    <t>เครื่องเติมอากาศ เช่น กังหันน้ำ / การระบายน้ำเพื่อระบบนิเวศ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</si>
</sst>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11"/>
      <color rgb="FFFF0000"/>
      <name val="Tahoma"/>
      <family val="2"/>
      <scheme val="minor"/>
    </font>
    <font>
      <b/>
      <sz val="11"/>
      <color rgb="FF000000"/>
      <name val="Tahoma"/>
      <family val="2"/>
      <scheme val="minor"/>
    </font>
    <font>
      <b/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rgb="FF000000"/>
      <name val="Tahoma"/>
      <family val="2"/>
      <scheme val="minor"/>
    </font>
    <font>
      <b/>
      <sz val="11"/>
      <color rgb="FFFF0000"/>
      <name val="Tahoma"/>
      <family val="2"/>
      <scheme val="minor"/>
    </font>
    <font>
      <b/>
      <vertAlign val="superscript"/>
      <sz val="11"/>
      <color theme="1"/>
      <name val="Calibri (Body)"/>
    </font>
    <font>
      <vertAlign val="superscript"/>
      <sz val="11"/>
      <color theme="1"/>
      <name val="Calibri (Body)"/>
    </font>
  </fonts>
  <fills count="1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1">
    <xf numFmtId="0" fontId="0" fillId="0" borderId="0" xfId="0"/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0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11" fillId="0" borderId="0" xfId="0" applyFont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17" borderId="1" xfId="0" applyFont="1" applyFill="1" applyBorder="1"/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3" fillId="0" borderId="0" xfId="0" applyFont="1"/>
    <xf numFmtId="0" fontId="10" fillId="16" borderId="1" xfId="0" applyFont="1" applyFill="1" applyBorder="1" applyAlignment="1">
      <alignment horizontal="center" vertical="center" wrapText="1"/>
    </xf>
    <xf numFmtId="0" fontId="10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14" fillId="0" borderId="0" xfId="0" applyFont="1"/>
    <xf numFmtId="0" fontId="10" fillId="17" borderId="2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/>
    </xf>
    <xf numFmtId="0" fontId="10" fillId="18" borderId="2" xfId="0" applyFont="1" applyFill="1" applyBorder="1" applyAlignment="1">
      <alignment horizontal="left" vertical="center"/>
    </xf>
    <xf numFmtId="0" fontId="10" fillId="18" borderId="3" xfId="0" applyFont="1" applyFill="1" applyBorder="1" applyAlignment="1">
      <alignment horizontal="left" vertical="center"/>
    </xf>
    <xf numFmtId="0" fontId="10" fillId="18" borderId="4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18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0" fontId="0" fillId="18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left"/>
    </xf>
    <xf numFmtId="2" fontId="0" fillId="0" borderId="1" xfId="0" applyNumberFormat="1" applyBorder="1"/>
    <xf numFmtId="1" fontId="0" fillId="0" borderId="1" xfId="0" applyNumberFormat="1" applyBorder="1"/>
    <xf numFmtId="0" fontId="10" fillId="17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0" xfId="0" applyFont="1" applyAlignment="1">
      <alignment wrapText="1"/>
    </xf>
    <xf numFmtId="0" fontId="17" fillId="0" borderId="0" xfId="0" applyFont="1"/>
    <xf numFmtId="0" fontId="16" fillId="0" borderId="0" xfId="0" applyFont="1" applyAlignment="1">
      <alignment horizontal="left" wrapText="1"/>
    </xf>
    <xf numFmtId="0" fontId="16" fillId="5" borderId="1" xfId="0" applyFont="1" applyFill="1" applyBorder="1"/>
    <xf numFmtId="0" fontId="17" fillId="0" borderId="0" xfId="0" applyFont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 vertical="center" wrapText="1"/>
    </xf>
    <xf numFmtId="0" fontId="17" fillId="18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/>
    <xf numFmtId="0" fontId="16" fillId="5" borderId="1" xfId="0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/>
    <xf numFmtId="0" fontId="17" fillId="18" borderId="1" xfId="0" applyFont="1" applyFill="1" applyBorder="1" applyAlignment="1">
      <alignment horizontal="left" vertical="center"/>
    </xf>
    <xf numFmtId="0" fontId="17" fillId="18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9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0" fillId="10" borderId="1" xfId="0" applyFont="1" applyFill="1" applyBorder="1" applyAlignment="1">
      <alignment wrapText="1"/>
    </xf>
    <xf numFmtId="0" fontId="18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 wrapText="1"/>
    </xf>
    <xf numFmtId="0" fontId="0" fillId="12" borderId="1" xfId="0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18" fillId="0" borderId="1" xfId="0" applyFont="1" applyBorder="1" applyAlignment="1">
      <alignment horizontal="left" vertical="center" readingOrder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/>
    <xf numFmtId="0" fontId="0" fillId="0" borderId="1" xfId="0" applyBorder="1" applyAlignment="1">
      <alignment horizontal="center" vertical="center" wrapText="1"/>
    </xf>
    <xf numFmtId="0" fontId="4" fillId="15" borderId="1" xfId="0" applyFont="1" applyFill="1" applyBorder="1"/>
    <xf numFmtId="0" fontId="17" fillId="12" borderId="1" xfId="0" applyFont="1" applyFill="1" applyBorder="1"/>
    <xf numFmtId="0" fontId="17" fillId="12" borderId="0" xfId="0" applyFont="1" applyFill="1" applyAlignment="1">
      <alignment horizontal="left"/>
    </xf>
    <xf numFmtId="0" fontId="17" fillId="12" borderId="0" xfId="0" applyFont="1" applyFill="1"/>
    <xf numFmtId="0" fontId="4" fillId="12" borderId="1" xfId="0" applyFont="1" applyFill="1" applyBorder="1"/>
    <xf numFmtId="0" fontId="0" fillId="14" borderId="0" xfId="0" applyFill="1" applyAlignment="1">
      <alignment horizontal="left" vertical="top"/>
    </xf>
    <xf numFmtId="0" fontId="10" fillId="14" borderId="5" xfId="0" applyFont="1" applyFill="1" applyBorder="1" applyAlignment="1">
      <alignment vertical="top"/>
    </xf>
    <xf numFmtId="0" fontId="10" fillId="14" borderId="7" xfId="0" applyFont="1" applyFill="1" applyBorder="1" applyAlignment="1">
      <alignment vertical="top"/>
    </xf>
    <xf numFmtId="0" fontId="10" fillId="14" borderId="6" xfId="0" applyFont="1" applyFill="1" applyBorder="1" applyAlignment="1">
      <alignment vertical="top"/>
    </xf>
    <xf numFmtId="0" fontId="0" fillId="14" borderId="16" xfId="0" applyFill="1" applyBorder="1" applyAlignment="1">
      <alignment horizontal="left" vertical="top"/>
    </xf>
    <xf numFmtId="0" fontId="0" fillId="14" borderId="11" xfId="0" applyFill="1" applyBorder="1" applyAlignment="1">
      <alignment horizontal="left" vertical="top"/>
    </xf>
    <xf numFmtId="0" fontId="0" fillId="14" borderId="13" xfId="0" applyFill="1" applyBorder="1" applyAlignment="1">
      <alignment horizontal="left" vertical="top"/>
    </xf>
    <xf numFmtId="0" fontId="0" fillId="14" borderId="9" xfId="0" applyFill="1" applyBorder="1" applyAlignment="1">
      <alignment horizontal="left" vertical="top"/>
    </xf>
    <xf numFmtId="0" fontId="0" fillId="14" borderId="8" xfId="0" applyFill="1" applyBorder="1" applyAlignment="1">
      <alignment horizontal="left" vertical="top"/>
    </xf>
    <xf numFmtId="0" fontId="10" fillId="14" borderId="5" xfId="0" applyFont="1" applyFill="1" applyBorder="1" applyAlignment="1">
      <alignment horizontal="center"/>
    </xf>
    <xf numFmtId="0" fontId="4" fillId="15" borderId="2" xfId="0" applyFont="1" applyFill="1" applyBorder="1"/>
    <xf numFmtId="0" fontId="4" fillId="15" borderId="3" xfId="0" applyFont="1" applyFill="1" applyBorder="1"/>
    <xf numFmtId="0" fontId="4" fillId="15" borderId="4" xfId="0" applyFont="1" applyFill="1" applyBorder="1"/>
    <xf numFmtId="0" fontId="0" fillId="14" borderId="7" xfId="0" applyFill="1" applyBorder="1" applyAlignment="1">
      <alignment horizontal="left" vertical="top" wrapText="1"/>
    </xf>
    <xf numFmtId="0" fontId="0" fillId="14" borderId="6" xfId="0" applyFill="1" applyBorder="1" applyAlignment="1">
      <alignment horizontal="left" vertical="top" wrapText="1"/>
    </xf>
    <xf numFmtId="0" fontId="0" fillId="14" borderId="5" xfId="0" applyFill="1" applyBorder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0" fontId="0" fillId="14" borderId="5" xfId="0" applyFill="1" applyBorder="1" applyAlignment="1">
      <alignment horizontal="left"/>
    </xf>
    <xf numFmtId="0" fontId="3" fillId="15" borderId="3" xfId="0" applyFont="1" applyFill="1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10" fillId="0" borderId="4" xfId="0" applyFont="1" applyBorder="1" applyAlignment="1">
      <alignment horizontal="left" vertical="center"/>
    </xf>
    <xf numFmtId="1" fontId="0" fillId="0" borderId="1" xfId="0" applyNumberForma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0" fillId="8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6" xfId="0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 wrapText="1"/>
    </xf>
    <xf numFmtId="0" fontId="10" fillId="17" borderId="12" xfId="0" applyFont="1" applyFill="1" applyBorder="1" applyAlignment="1">
      <alignment horizontal="center" vertical="center" wrapText="1"/>
    </xf>
    <xf numFmtId="0" fontId="10" fillId="17" borderId="11" xfId="0" applyFont="1" applyFill="1" applyBorder="1" applyAlignment="1">
      <alignment horizontal="center" vertical="center" wrapText="1"/>
    </xf>
    <xf numFmtId="0" fontId="10" fillId="17" borderId="8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left" vertical="center"/>
    </xf>
    <xf numFmtId="0" fontId="10" fillId="18" borderId="3" xfId="0" applyFont="1" applyFill="1" applyBorder="1" applyAlignment="1">
      <alignment horizontal="left" vertical="center"/>
    </xf>
    <xf numFmtId="0" fontId="10" fillId="18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17" borderId="2" xfId="0" applyFont="1" applyFill="1" applyBorder="1" applyAlignment="1">
      <alignment horizontal="center"/>
    </xf>
    <xf numFmtId="0" fontId="10" fillId="17" borderId="3" xfId="0" applyFont="1" applyFill="1" applyBorder="1" applyAlignment="1">
      <alignment horizontal="center"/>
    </xf>
    <xf numFmtId="0" fontId="10" fillId="17" borderId="4" xfId="0" applyFont="1" applyFill="1" applyBorder="1" applyAlignment="1">
      <alignment horizontal="center"/>
    </xf>
    <xf numFmtId="0" fontId="10" fillId="17" borderId="7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/>
    </xf>
    <xf numFmtId="0" fontId="10" fillId="17" borderId="3" xfId="0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/>
    </xf>
    <xf numFmtId="0" fontId="0" fillId="14" borderId="14" xfId="0" applyFill="1" applyBorder="1" applyAlignment="1">
      <alignment horizontal="left" vertical="top"/>
    </xf>
    <xf numFmtId="0" fontId="0" fillId="14" borderId="15" xfId="0" applyFill="1" applyBorder="1" applyAlignment="1">
      <alignment horizontal="left" vertical="top"/>
    </xf>
    <xf numFmtId="0" fontId="0" fillId="14" borderId="12" xfId="0" applyFill="1" applyBorder="1" applyAlignment="1">
      <alignment horizontal="left" vertical="top"/>
    </xf>
    <xf numFmtId="0" fontId="4" fillId="15" borderId="1" xfId="0" applyFont="1" applyFill="1" applyBorder="1" applyAlignment="1">
      <alignment horizontal="left"/>
    </xf>
    <xf numFmtId="0" fontId="17" fillId="15" borderId="1" xfId="0" applyFont="1" applyFill="1" applyBorder="1" applyAlignment="1">
      <alignment horizontal="left"/>
    </xf>
    <xf numFmtId="0" fontId="3" fillId="15" borderId="1" xfId="0" applyFont="1" applyFill="1" applyBorder="1" applyAlignment="1">
      <alignment horizontal="left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18" borderId="1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15" borderId="5" xfId="0" applyFont="1" applyFill="1" applyBorder="1" applyAlignment="1">
      <alignment horizontal="left"/>
    </xf>
    <xf numFmtId="0" fontId="17" fillId="15" borderId="5" xfId="0" applyFont="1" applyFill="1" applyBorder="1" applyAlignment="1">
      <alignment horizontal="left"/>
    </xf>
    <xf numFmtId="0" fontId="3" fillId="15" borderId="5" xfId="0" applyFont="1" applyFill="1" applyBorder="1" applyAlignment="1">
      <alignment horizontal="left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7" xfId="0" applyFont="1" applyFill="1" applyBorder="1" applyAlignment="1">
      <alignment horizontal="center" vertical="center" wrapText="1"/>
    </xf>
    <xf numFmtId="0" fontId="10" fillId="16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1" fontId="0" fillId="0" borderId="5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194235</xdr:colOff>
      <xdr:row>4</xdr:row>
      <xdr:rowOff>125506</xdr:rowOff>
    </xdr:from>
    <xdr:to>
      <xdr:col>8</xdr:col>
      <xdr:colOff>582706</xdr:colOff>
      <xdr:row>14</xdr:row>
      <xdr:rowOff>0</xdr:rowOff>
    </xdr:to>
    <xdr:sp macro="" textlink="">
      <xdr:nvSpPr>
        <xdr:cNvPr id="8" name="Right Brace 2">
          <a:extLst>
            <a:ext uri="{FF2B5EF4-FFF2-40B4-BE49-F238E27FC236}">
              <a16:creationId xmlns:a16="http://schemas.microsoft.com/office/drawing/2014/main" id="{63F86B5E-8373-A040-A215-0B1E11086F72}"/>
            </a:ext>
          </a:extLst>
        </xdr:cNvPr>
        <xdr:cNvSpPr/>
      </xdr:nvSpPr>
      <xdr:spPr>
        <a:xfrm>
          <a:off x="8106335" y="887506"/>
          <a:ext cx="388471" cy="2693894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19</xdr:row>
      <xdr:rowOff>125506</xdr:rowOff>
    </xdr:from>
    <xdr:to>
      <xdr:col>8</xdr:col>
      <xdr:colOff>582706</xdr:colOff>
      <xdr:row>33</xdr:row>
      <xdr:rowOff>73212</xdr:rowOff>
    </xdr:to>
    <xdr:sp macro="" textlink="">
      <xdr:nvSpPr>
        <xdr:cNvPr id="10" name="Right Brace 2">
          <a:extLst>
            <a:ext uri="{FF2B5EF4-FFF2-40B4-BE49-F238E27FC236}">
              <a16:creationId xmlns:a16="http://schemas.microsoft.com/office/drawing/2014/main" id="{F25257F3-DF7D-094C-B50F-2C79559F4AD7}"/>
            </a:ext>
          </a:extLst>
        </xdr:cNvPr>
        <xdr:cNvSpPr/>
      </xdr:nvSpPr>
      <xdr:spPr>
        <a:xfrm>
          <a:off x="8106335" y="9040906"/>
          <a:ext cx="388471" cy="38720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48</xdr:row>
      <xdr:rowOff>125506</xdr:rowOff>
    </xdr:from>
    <xdr:to>
      <xdr:col>8</xdr:col>
      <xdr:colOff>582706</xdr:colOff>
      <xdr:row>56</xdr:row>
      <xdr:rowOff>73212</xdr:rowOff>
    </xdr:to>
    <xdr:sp macro="" textlink="">
      <xdr:nvSpPr>
        <xdr:cNvPr id="11" name="Right Brace 2">
          <a:extLst>
            <a:ext uri="{FF2B5EF4-FFF2-40B4-BE49-F238E27FC236}">
              <a16:creationId xmlns:a16="http://schemas.microsoft.com/office/drawing/2014/main" id="{980AC7AA-C7AA-9943-869A-39E222682283}"/>
            </a:ext>
          </a:extLst>
        </xdr:cNvPr>
        <xdr:cNvSpPr/>
      </xdr:nvSpPr>
      <xdr:spPr>
        <a:xfrm>
          <a:off x="8106335" y="13701806"/>
          <a:ext cx="388471" cy="29195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60</xdr:row>
      <xdr:rowOff>125506</xdr:rowOff>
    </xdr:from>
    <xdr:to>
      <xdr:col>8</xdr:col>
      <xdr:colOff>582706</xdr:colOff>
      <xdr:row>71</xdr:row>
      <xdr:rowOff>73212</xdr:rowOff>
    </xdr:to>
    <xdr:sp macro="" textlink="">
      <xdr:nvSpPr>
        <xdr:cNvPr id="12" name="Right Brace 2">
          <a:extLst>
            <a:ext uri="{FF2B5EF4-FFF2-40B4-BE49-F238E27FC236}">
              <a16:creationId xmlns:a16="http://schemas.microsoft.com/office/drawing/2014/main" id="{213DD13B-2E35-D447-B733-3203827A99A3}"/>
            </a:ext>
          </a:extLst>
        </xdr:cNvPr>
        <xdr:cNvSpPr/>
      </xdr:nvSpPr>
      <xdr:spPr>
        <a:xfrm>
          <a:off x="8106335" y="17257806"/>
          <a:ext cx="388471" cy="29195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75</xdr:row>
      <xdr:rowOff>125506</xdr:rowOff>
    </xdr:from>
    <xdr:to>
      <xdr:col>8</xdr:col>
      <xdr:colOff>582706</xdr:colOff>
      <xdr:row>87</xdr:row>
      <xdr:rowOff>73212</xdr:rowOff>
    </xdr:to>
    <xdr:sp macro="" textlink="">
      <xdr:nvSpPr>
        <xdr:cNvPr id="13" name="Right Brace 2">
          <a:extLst>
            <a:ext uri="{FF2B5EF4-FFF2-40B4-BE49-F238E27FC236}">
              <a16:creationId xmlns:a16="http://schemas.microsoft.com/office/drawing/2014/main" id="{C7054976-5F44-3749-AE89-45C2576BAE81}"/>
            </a:ext>
          </a:extLst>
        </xdr:cNvPr>
        <xdr:cNvSpPr/>
      </xdr:nvSpPr>
      <xdr:spPr>
        <a:xfrm>
          <a:off x="8106335" y="20991606"/>
          <a:ext cx="388471" cy="32751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17</xdr:row>
      <xdr:rowOff>125506</xdr:rowOff>
    </xdr:from>
    <xdr:to>
      <xdr:col>8</xdr:col>
      <xdr:colOff>582706</xdr:colOff>
      <xdr:row>31</xdr:row>
      <xdr:rowOff>73212</xdr:rowOff>
    </xdr:to>
    <xdr:sp macro="" textlink="">
      <xdr:nvSpPr>
        <xdr:cNvPr id="14" name="Right Brace 2">
          <a:extLst>
            <a:ext uri="{FF2B5EF4-FFF2-40B4-BE49-F238E27FC236}">
              <a16:creationId xmlns:a16="http://schemas.microsoft.com/office/drawing/2014/main" id="{E29B2521-07A4-8F4F-8FD2-68B112C59CE5}"/>
            </a:ext>
          </a:extLst>
        </xdr:cNvPr>
        <xdr:cNvSpPr/>
      </xdr:nvSpPr>
      <xdr:spPr>
        <a:xfrm>
          <a:off x="8948510" y="4449323"/>
          <a:ext cx="388471" cy="4213355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194235</xdr:colOff>
      <xdr:row>36</xdr:row>
      <xdr:rowOff>125506</xdr:rowOff>
    </xdr:from>
    <xdr:to>
      <xdr:col>8</xdr:col>
      <xdr:colOff>582706</xdr:colOff>
      <xdr:row>44</xdr:row>
      <xdr:rowOff>73212</xdr:rowOff>
    </xdr:to>
    <xdr:sp macro="" textlink="">
      <xdr:nvSpPr>
        <xdr:cNvPr id="15" name="Right Brace 2">
          <a:extLst>
            <a:ext uri="{FF2B5EF4-FFF2-40B4-BE49-F238E27FC236}">
              <a16:creationId xmlns:a16="http://schemas.microsoft.com/office/drawing/2014/main" id="{8B71366C-1B29-5B49-B9AB-B219DC318A3C}"/>
            </a:ext>
          </a:extLst>
        </xdr:cNvPr>
        <xdr:cNvSpPr/>
      </xdr:nvSpPr>
      <xdr:spPr>
        <a:xfrm>
          <a:off x="8948510" y="11351918"/>
          <a:ext cx="388471" cy="292396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1127535</xdr:colOff>
      <xdr:row>3</xdr:row>
      <xdr:rowOff>87563</xdr:rowOff>
    </xdr:from>
    <xdr:to>
      <xdr:col>5</xdr:col>
      <xdr:colOff>1651043</xdr:colOff>
      <xdr:row>6</xdr:row>
      <xdr:rowOff>35427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4010" y="743383"/>
          <a:ext cx="3780987" cy="509995"/>
        </a:xfrm>
        <a:prstGeom prst="rect">
          <a:avLst/>
        </a:prstGeom>
      </xdr:spPr>
    </xdr:pic>
    <xdr:clientData/>
  </xdr:twoCellAnchor>
  <xdr:twoCellAnchor editAs="oneCell">
    <xdr:from>
      <xdr:col>7</xdr:col>
      <xdr:colOff>536701</xdr:colOff>
      <xdr:row>3</xdr:row>
      <xdr:rowOff>84323</xdr:rowOff>
    </xdr:from>
    <xdr:to>
      <xdr:col>10</xdr:col>
      <xdr:colOff>95828</xdr:colOff>
      <xdr:row>6</xdr:row>
      <xdr:rowOff>57933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14324" y="740143"/>
          <a:ext cx="3917965" cy="535741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B17" sqref="AB17"/>
    </sheetView>
  </sheetViews>
  <sheetFormatPr baseColWidth="10" defaultColWidth="8.6640625" defaultRowHeight="15" x14ac:dyDescent="0.2"/>
  <cols>
    <col min="1" max="16384" width="8.6640625" style="1"/>
  </cols>
  <sheetData>
    <row r="1" spans="1:13" s="2" customFormat="1" ht="22" customHeight="1" x14ac:dyDescent="0.25">
      <c r="A1" s="2" t="s">
        <v>0</v>
      </c>
    </row>
    <row r="3" spans="1:13" ht="41.5" customHeight="1" x14ac:dyDescent="0.2">
      <c r="A3" s="129" t="s">
        <v>4</v>
      </c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3" ht="47" customHeight="1" x14ac:dyDescent="0.2">
      <c r="A4" s="129" t="s">
        <v>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</row>
    <row r="5" spans="1:13" ht="42" customHeight="1" x14ac:dyDescent="0.2">
      <c r="A5" s="129" t="s">
        <v>5</v>
      </c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</row>
    <row r="6" spans="1:13" ht="32.5" customHeight="1" x14ac:dyDescent="0.2">
      <c r="A6" s="129" t="s">
        <v>1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</row>
    <row r="7" spans="1:13" ht="46" customHeight="1" x14ac:dyDescent="0.2">
      <c r="A7" s="129" t="s">
        <v>6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t="32.5" customHeight="1" x14ac:dyDescent="0.2">
      <c r="A8" s="128" t="s">
        <v>1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</row>
    <row r="9" spans="1:13" ht="55.5" customHeight="1" x14ac:dyDescent="0.2">
      <c r="A9" s="129" t="s">
        <v>7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3" ht="40.5" customHeight="1" x14ac:dyDescent="0.2">
      <c r="A10" s="130" t="s">
        <v>1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3" ht="52.5" customHeight="1" x14ac:dyDescent="0.2">
      <c r="A11" s="129" t="s">
        <v>8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</row>
    <row r="12" spans="1:13" ht="40.5" customHeight="1" x14ac:dyDescent="0.2">
      <c r="A12" s="130" t="s">
        <v>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5" spans="1:13" ht="21" x14ac:dyDescent="0.25">
      <c r="A15" s="2" t="s">
        <v>3</v>
      </c>
      <c r="H15" s="3"/>
    </row>
    <row r="16" spans="1:13" x14ac:dyDescent="0.2">
      <c r="H16" s="3"/>
    </row>
    <row r="17" spans="1:13" x14ac:dyDescent="0.2">
      <c r="A17" s="131"/>
      <c r="B17" s="131"/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</row>
    <row r="18" spans="1:13" x14ac:dyDescent="0.2">
      <c r="A18" s="131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</row>
    <row r="19" spans="1:13" x14ac:dyDescent="0.2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</row>
    <row r="20" spans="1:13" x14ac:dyDescent="0.2">
      <c r="A20" s="131"/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131"/>
    </row>
    <row r="21" spans="1:13" x14ac:dyDescent="0.2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1:13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</row>
    <row r="23" spans="1:13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</row>
    <row r="24" spans="1:13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</row>
    <row r="25" spans="1:13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</row>
    <row r="26" spans="1:13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</row>
  </sheetData>
  <mergeCells count="11">
    <mergeCell ref="A9:M9"/>
    <mergeCell ref="A10:M10"/>
    <mergeCell ref="A11:M11"/>
    <mergeCell ref="A12:M12"/>
    <mergeCell ref="A17:M26"/>
    <mergeCell ref="A8:M8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83F43-219F-C84C-9BDE-203A8F02073E}">
  <dimension ref="B3:J45"/>
  <sheetViews>
    <sheetView topLeftCell="A15" workbookViewId="0">
      <selection activeCell="I45" sqref="I45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39" t="s">
        <v>121</v>
      </c>
      <c r="C3" s="12" t="s">
        <v>74</v>
      </c>
      <c r="D3" s="12" t="s">
        <v>75</v>
      </c>
      <c r="E3" s="12" t="s">
        <v>76</v>
      </c>
      <c r="F3" s="12" t="s">
        <v>77</v>
      </c>
      <c r="G3" s="12" t="s">
        <v>57</v>
      </c>
      <c r="H3" s="12" t="s">
        <v>78</v>
      </c>
      <c r="I3" s="22" t="s">
        <v>79</v>
      </c>
      <c r="J3" s="12" t="s">
        <v>185</v>
      </c>
    </row>
    <row r="4" spans="2:10" x14ac:dyDescent="0.15">
      <c r="B4" s="213" t="s">
        <v>50</v>
      </c>
      <c r="C4" s="9">
        <v>25</v>
      </c>
      <c r="D4" s="9">
        <v>15</v>
      </c>
      <c r="E4" s="9">
        <v>12</v>
      </c>
      <c r="F4" s="9">
        <v>18</v>
      </c>
      <c r="G4" s="9">
        <v>15</v>
      </c>
      <c r="H4" s="9">
        <v>10</v>
      </c>
      <c r="I4" s="9">
        <f>SUM(C4:H4)</f>
        <v>95</v>
      </c>
      <c r="J4" s="215">
        <f>SUM(I4:I9)/6</f>
        <v>93.833333333333329</v>
      </c>
    </row>
    <row r="5" spans="2:10" x14ac:dyDescent="0.15">
      <c r="B5" s="214"/>
      <c r="C5" s="9">
        <v>23</v>
      </c>
      <c r="D5" s="9">
        <v>14</v>
      </c>
      <c r="E5" s="9">
        <v>15</v>
      </c>
      <c r="F5" s="9">
        <v>18</v>
      </c>
      <c r="G5" s="9">
        <v>12</v>
      </c>
      <c r="H5" s="9">
        <v>6</v>
      </c>
      <c r="I5" s="9">
        <f t="shared" ref="I5:I44" si="0">SUM(C5:H5)</f>
        <v>88</v>
      </c>
      <c r="J5" s="215"/>
    </row>
    <row r="6" spans="2:10" x14ac:dyDescent="0.15">
      <c r="B6" s="214"/>
      <c r="C6" s="9">
        <v>24</v>
      </c>
      <c r="D6" s="9">
        <v>14</v>
      </c>
      <c r="E6" s="9">
        <v>13</v>
      </c>
      <c r="F6" s="9">
        <v>18</v>
      </c>
      <c r="G6" s="9">
        <v>14</v>
      </c>
      <c r="H6" s="9">
        <v>10</v>
      </c>
      <c r="I6" s="9">
        <f t="shared" si="0"/>
        <v>93</v>
      </c>
      <c r="J6" s="215"/>
    </row>
    <row r="7" spans="2:10" x14ac:dyDescent="0.15">
      <c r="B7" s="214"/>
      <c r="C7" s="9">
        <v>24</v>
      </c>
      <c r="D7" s="9">
        <v>13</v>
      </c>
      <c r="E7" s="9">
        <v>14</v>
      </c>
      <c r="F7" s="9">
        <v>18</v>
      </c>
      <c r="G7" s="9">
        <v>14</v>
      </c>
      <c r="H7" s="9">
        <v>9</v>
      </c>
      <c r="I7" s="9">
        <f t="shared" si="0"/>
        <v>92</v>
      </c>
      <c r="J7" s="215"/>
    </row>
    <row r="8" spans="2:10" x14ac:dyDescent="0.15">
      <c r="B8" s="214"/>
      <c r="C8" s="9">
        <v>25</v>
      </c>
      <c r="D8" s="9">
        <v>15</v>
      </c>
      <c r="E8" s="9">
        <v>15</v>
      </c>
      <c r="F8" s="9">
        <v>20</v>
      </c>
      <c r="G8" s="9">
        <v>15</v>
      </c>
      <c r="H8" s="9">
        <v>10</v>
      </c>
      <c r="I8" s="9">
        <f t="shared" si="0"/>
        <v>100</v>
      </c>
      <c r="J8" s="215"/>
    </row>
    <row r="9" spans="2:10" x14ac:dyDescent="0.15">
      <c r="B9" s="214"/>
      <c r="C9" s="9">
        <v>25</v>
      </c>
      <c r="D9" s="9">
        <v>15</v>
      </c>
      <c r="E9" s="9">
        <v>15</v>
      </c>
      <c r="F9" s="9">
        <v>19</v>
      </c>
      <c r="G9" s="9">
        <v>14</v>
      </c>
      <c r="H9" s="9">
        <v>7</v>
      </c>
      <c r="I9" s="9">
        <f t="shared" si="0"/>
        <v>95</v>
      </c>
      <c r="J9" s="215"/>
    </row>
    <row r="10" spans="2:10" x14ac:dyDescent="0.15">
      <c r="B10" s="213" t="s">
        <v>51</v>
      </c>
      <c r="C10" s="9">
        <v>23</v>
      </c>
      <c r="D10" s="9">
        <v>12</v>
      </c>
      <c r="E10" s="9">
        <v>12</v>
      </c>
      <c r="F10" s="9">
        <v>18</v>
      </c>
      <c r="G10" s="9">
        <v>15</v>
      </c>
      <c r="H10" s="9">
        <v>10</v>
      </c>
      <c r="I10" s="9">
        <f t="shared" si="0"/>
        <v>90</v>
      </c>
      <c r="J10" s="215">
        <f t="shared" ref="J10" si="1">SUM(I10:I15)/6</f>
        <v>91.166666666666671</v>
      </c>
    </row>
    <row r="11" spans="2:10" x14ac:dyDescent="0.15">
      <c r="B11" s="214"/>
      <c r="C11" s="9">
        <v>24</v>
      </c>
      <c r="D11" s="9">
        <v>14</v>
      </c>
      <c r="E11" s="9">
        <v>15</v>
      </c>
      <c r="F11" s="9">
        <v>18</v>
      </c>
      <c r="G11" s="9">
        <v>14</v>
      </c>
      <c r="H11" s="9">
        <v>6</v>
      </c>
      <c r="I11" s="9">
        <f t="shared" si="0"/>
        <v>91</v>
      </c>
      <c r="J11" s="215"/>
    </row>
    <row r="12" spans="2:10" x14ac:dyDescent="0.15">
      <c r="B12" s="214"/>
      <c r="C12" s="9">
        <v>23</v>
      </c>
      <c r="D12" s="9">
        <v>13</v>
      </c>
      <c r="E12" s="9">
        <v>12</v>
      </c>
      <c r="F12" s="9">
        <v>15</v>
      </c>
      <c r="G12" s="9">
        <v>14</v>
      </c>
      <c r="H12" s="9">
        <v>9</v>
      </c>
      <c r="I12" s="9">
        <f t="shared" si="0"/>
        <v>86</v>
      </c>
      <c r="J12" s="215"/>
    </row>
    <row r="13" spans="2:10" x14ac:dyDescent="0.15">
      <c r="B13" s="214"/>
      <c r="C13" s="9">
        <v>23</v>
      </c>
      <c r="D13" s="9">
        <v>15</v>
      </c>
      <c r="E13" s="9">
        <v>14</v>
      </c>
      <c r="F13" s="9">
        <v>19</v>
      </c>
      <c r="G13" s="9">
        <v>15</v>
      </c>
      <c r="H13" s="9">
        <v>9</v>
      </c>
      <c r="I13" s="9">
        <f t="shared" si="0"/>
        <v>95</v>
      </c>
      <c r="J13" s="215"/>
    </row>
    <row r="14" spans="2:10" x14ac:dyDescent="0.15">
      <c r="B14" s="214"/>
      <c r="C14" s="9">
        <v>24</v>
      </c>
      <c r="D14" s="9">
        <v>15</v>
      </c>
      <c r="E14" s="9">
        <v>15</v>
      </c>
      <c r="F14" s="9">
        <v>17</v>
      </c>
      <c r="G14" s="9">
        <v>14</v>
      </c>
      <c r="H14" s="9">
        <v>7</v>
      </c>
      <c r="I14" s="9">
        <f t="shared" si="0"/>
        <v>92</v>
      </c>
      <c r="J14" s="215"/>
    </row>
    <row r="15" spans="2:10" x14ac:dyDescent="0.15">
      <c r="B15" s="214"/>
      <c r="C15" s="9">
        <v>23</v>
      </c>
      <c r="D15" s="9">
        <v>15</v>
      </c>
      <c r="E15" s="9">
        <v>15</v>
      </c>
      <c r="F15" s="9">
        <v>20</v>
      </c>
      <c r="G15" s="9">
        <v>15</v>
      </c>
      <c r="H15" s="9">
        <v>5</v>
      </c>
      <c r="I15" s="9">
        <f t="shared" si="0"/>
        <v>93</v>
      </c>
      <c r="J15" s="215"/>
    </row>
    <row r="16" spans="2:10" x14ac:dyDescent="0.15">
      <c r="B16" s="213" t="s">
        <v>52</v>
      </c>
      <c r="C16" s="9">
        <v>22</v>
      </c>
      <c r="D16" s="9">
        <v>10</v>
      </c>
      <c r="E16" s="9">
        <v>10</v>
      </c>
      <c r="F16" s="9">
        <v>18</v>
      </c>
      <c r="G16" s="9">
        <v>15</v>
      </c>
      <c r="H16" s="9">
        <v>10</v>
      </c>
      <c r="I16" s="9">
        <f t="shared" si="0"/>
        <v>85</v>
      </c>
      <c r="J16" s="215">
        <f t="shared" ref="J16" si="2">SUM(I16:I21)/6</f>
        <v>87.166666666666671</v>
      </c>
    </row>
    <row r="17" spans="2:10" x14ac:dyDescent="0.15">
      <c r="B17" s="214"/>
      <c r="C17" s="9">
        <v>22</v>
      </c>
      <c r="D17" s="9">
        <v>12</v>
      </c>
      <c r="E17" s="9">
        <v>13</v>
      </c>
      <c r="F17" s="9">
        <v>18</v>
      </c>
      <c r="G17" s="9">
        <v>13</v>
      </c>
      <c r="H17" s="9">
        <v>6</v>
      </c>
      <c r="I17" s="9">
        <f t="shared" si="0"/>
        <v>84</v>
      </c>
      <c r="J17" s="215"/>
    </row>
    <row r="18" spans="2:10" x14ac:dyDescent="0.15">
      <c r="B18" s="214"/>
      <c r="C18" s="9">
        <v>22</v>
      </c>
      <c r="D18" s="9">
        <v>13</v>
      </c>
      <c r="E18" s="9">
        <v>11</v>
      </c>
      <c r="F18" s="9">
        <v>15</v>
      </c>
      <c r="G18" s="9">
        <v>13</v>
      </c>
      <c r="H18" s="9">
        <v>8</v>
      </c>
      <c r="I18" s="9">
        <f t="shared" si="0"/>
        <v>82</v>
      </c>
      <c r="J18" s="215"/>
    </row>
    <row r="19" spans="2:10" x14ac:dyDescent="0.15">
      <c r="B19" s="214"/>
      <c r="C19" s="9">
        <v>23</v>
      </c>
      <c r="D19" s="9">
        <v>13</v>
      </c>
      <c r="E19" s="9">
        <v>13</v>
      </c>
      <c r="F19" s="9">
        <v>17</v>
      </c>
      <c r="G19" s="9">
        <v>14</v>
      </c>
      <c r="H19" s="9">
        <v>8</v>
      </c>
      <c r="I19" s="9">
        <f t="shared" si="0"/>
        <v>88</v>
      </c>
      <c r="J19" s="215"/>
    </row>
    <row r="20" spans="2:10" x14ac:dyDescent="0.15">
      <c r="B20" s="214"/>
      <c r="C20" s="9">
        <v>24</v>
      </c>
      <c r="D20" s="9">
        <v>15</v>
      </c>
      <c r="E20" s="9">
        <v>15</v>
      </c>
      <c r="F20" s="9">
        <v>18</v>
      </c>
      <c r="G20" s="9">
        <v>14</v>
      </c>
      <c r="H20" s="9">
        <v>7</v>
      </c>
      <c r="I20" s="9">
        <f t="shared" si="0"/>
        <v>93</v>
      </c>
      <c r="J20" s="215"/>
    </row>
    <row r="21" spans="2:10" x14ac:dyDescent="0.15">
      <c r="B21" s="214"/>
      <c r="C21" s="9">
        <v>23</v>
      </c>
      <c r="D21" s="9">
        <v>15</v>
      </c>
      <c r="E21" s="9">
        <v>15</v>
      </c>
      <c r="F21" s="9">
        <v>18</v>
      </c>
      <c r="G21" s="9">
        <v>15</v>
      </c>
      <c r="H21" s="9">
        <v>5</v>
      </c>
      <c r="I21" s="9">
        <f t="shared" si="0"/>
        <v>91</v>
      </c>
      <c r="J21" s="215"/>
    </row>
    <row r="22" spans="2:10" x14ac:dyDescent="0.15">
      <c r="B22" s="213" t="s">
        <v>53</v>
      </c>
      <c r="C22" s="9">
        <v>15</v>
      </c>
      <c r="D22" s="9">
        <v>8</v>
      </c>
      <c r="E22" s="9">
        <v>10</v>
      </c>
      <c r="F22" s="9">
        <v>15</v>
      </c>
      <c r="G22" s="9">
        <v>13</v>
      </c>
      <c r="H22" s="9">
        <v>10</v>
      </c>
      <c r="I22" s="9">
        <f t="shared" si="0"/>
        <v>71</v>
      </c>
      <c r="J22" s="215">
        <f t="shared" ref="J22" si="3">SUM(I22:I27)/6</f>
        <v>82.333333333333329</v>
      </c>
    </row>
    <row r="23" spans="2:10" x14ac:dyDescent="0.15">
      <c r="B23" s="214"/>
      <c r="C23" s="9">
        <v>20</v>
      </c>
      <c r="D23" s="9">
        <v>12</v>
      </c>
      <c r="E23" s="9">
        <v>12</v>
      </c>
      <c r="F23" s="9">
        <v>15</v>
      </c>
      <c r="G23" s="9">
        <v>12</v>
      </c>
      <c r="H23" s="9">
        <v>6</v>
      </c>
      <c r="I23" s="9">
        <f t="shared" si="0"/>
        <v>77</v>
      </c>
      <c r="J23" s="215"/>
    </row>
    <row r="24" spans="2:10" x14ac:dyDescent="0.15">
      <c r="B24" s="214"/>
      <c r="C24" s="9">
        <v>21</v>
      </c>
      <c r="D24" s="9">
        <v>13</v>
      </c>
      <c r="E24" s="9">
        <v>11</v>
      </c>
      <c r="F24" s="9">
        <v>16</v>
      </c>
      <c r="G24" s="9">
        <v>14</v>
      </c>
      <c r="H24" s="9">
        <v>9</v>
      </c>
      <c r="I24" s="9">
        <f t="shared" si="0"/>
        <v>84</v>
      </c>
      <c r="J24" s="215"/>
    </row>
    <row r="25" spans="2:10" x14ac:dyDescent="0.15">
      <c r="B25" s="214"/>
      <c r="C25" s="9">
        <v>22</v>
      </c>
      <c r="D25" s="9">
        <v>12</v>
      </c>
      <c r="E25" s="9">
        <v>12</v>
      </c>
      <c r="F25" s="9">
        <v>16</v>
      </c>
      <c r="G25" s="9">
        <v>14</v>
      </c>
      <c r="H25" s="9">
        <v>8</v>
      </c>
      <c r="I25" s="9">
        <f t="shared" si="0"/>
        <v>84</v>
      </c>
      <c r="J25" s="215"/>
    </row>
    <row r="26" spans="2:10" x14ac:dyDescent="0.15">
      <c r="B26" s="214"/>
      <c r="C26" s="9">
        <v>23</v>
      </c>
      <c r="D26" s="9">
        <v>15</v>
      </c>
      <c r="E26" s="9">
        <v>15</v>
      </c>
      <c r="F26" s="9">
        <v>18</v>
      </c>
      <c r="G26" s="9">
        <v>13</v>
      </c>
      <c r="H26" s="9">
        <v>8</v>
      </c>
      <c r="I26" s="9">
        <f t="shared" si="0"/>
        <v>92</v>
      </c>
      <c r="J26" s="215"/>
    </row>
    <row r="27" spans="2:10" x14ac:dyDescent="0.15">
      <c r="B27" s="214"/>
      <c r="C27" s="9">
        <v>20</v>
      </c>
      <c r="D27" s="9">
        <v>13</v>
      </c>
      <c r="E27" s="9">
        <v>13</v>
      </c>
      <c r="F27" s="9">
        <v>15</v>
      </c>
      <c r="G27" s="9">
        <v>15</v>
      </c>
      <c r="H27" s="9">
        <v>10</v>
      </c>
      <c r="I27" s="9">
        <f t="shared" si="0"/>
        <v>86</v>
      </c>
      <c r="J27" s="215"/>
    </row>
    <row r="28" spans="2:10" x14ac:dyDescent="0.15">
      <c r="B28" s="216" t="s">
        <v>54</v>
      </c>
      <c r="C28" s="9">
        <v>23</v>
      </c>
      <c r="D28" s="9">
        <v>13</v>
      </c>
      <c r="E28" s="9">
        <v>13</v>
      </c>
      <c r="F28" s="9">
        <v>18</v>
      </c>
      <c r="G28" s="9">
        <v>13</v>
      </c>
      <c r="H28" s="9">
        <v>9</v>
      </c>
      <c r="I28" s="9">
        <f t="shared" si="0"/>
        <v>89</v>
      </c>
      <c r="J28" s="215">
        <f t="shared" ref="J28" si="4">SUM(I28:I33)/6</f>
        <v>92.5</v>
      </c>
    </row>
    <row r="29" spans="2:10" x14ac:dyDescent="0.15">
      <c r="B29" s="216"/>
      <c r="C29" s="9">
        <v>23</v>
      </c>
      <c r="D29" s="9">
        <v>14</v>
      </c>
      <c r="E29" s="9">
        <v>15</v>
      </c>
      <c r="F29" s="9">
        <v>18</v>
      </c>
      <c r="G29" s="9">
        <v>13</v>
      </c>
      <c r="H29" s="9">
        <v>6</v>
      </c>
      <c r="I29" s="9">
        <f t="shared" si="0"/>
        <v>89</v>
      </c>
      <c r="J29" s="215"/>
    </row>
    <row r="30" spans="2:10" x14ac:dyDescent="0.15">
      <c r="B30" s="216"/>
      <c r="C30" s="9">
        <v>25</v>
      </c>
      <c r="D30" s="9">
        <v>14</v>
      </c>
      <c r="E30" s="9">
        <v>14</v>
      </c>
      <c r="F30" s="9">
        <v>18</v>
      </c>
      <c r="G30" s="9">
        <v>15</v>
      </c>
      <c r="H30" s="9">
        <v>10</v>
      </c>
      <c r="I30" s="9">
        <f t="shared" si="0"/>
        <v>96</v>
      </c>
      <c r="J30" s="215"/>
    </row>
    <row r="31" spans="2:10" x14ac:dyDescent="0.15">
      <c r="B31" s="216"/>
      <c r="C31" s="9">
        <v>24</v>
      </c>
      <c r="D31" s="9">
        <v>13</v>
      </c>
      <c r="E31" s="9">
        <v>13</v>
      </c>
      <c r="F31" s="9">
        <v>15</v>
      </c>
      <c r="G31" s="9">
        <v>14</v>
      </c>
      <c r="H31" s="9">
        <v>8</v>
      </c>
      <c r="I31" s="9">
        <f t="shared" si="0"/>
        <v>87</v>
      </c>
      <c r="J31" s="215"/>
    </row>
    <row r="32" spans="2:10" x14ac:dyDescent="0.15">
      <c r="B32" s="216"/>
      <c r="C32" s="9">
        <v>25</v>
      </c>
      <c r="D32" s="9">
        <v>15</v>
      </c>
      <c r="E32" s="9">
        <v>15</v>
      </c>
      <c r="F32" s="9">
        <v>19</v>
      </c>
      <c r="G32" s="9">
        <v>15</v>
      </c>
      <c r="H32" s="9">
        <v>10</v>
      </c>
      <c r="I32" s="9">
        <f t="shared" si="0"/>
        <v>99</v>
      </c>
      <c r="J32" s="215"/>
    </row>
    <row r="33" spans="2:10" x14ac:dyDescent="0.15">
      <c r="B33" s="216"/>
      <c r="C33" s="9">
        <v>25</v>
      </c>
      <c r="D33" s="9">
        <v>15</v>
      </c>
      <c r="E33" s="9">
        <v>15</v>
      </c>
      <c r="F33" s="9">
        <v>15</v>
      </c>
      <c r="G33" s="9">
        <v>15</v>
      </c>
      <c r="H33" s="9">
        <v>10</v>
      </c>
      <c r="I33" s="9">
        <f t="shared" si="0"/>
        <v>95</v>
      </c>
      <c r="J33" s="215"/>
    </row>
    <row r="34" spans="2:10" x14ac:dyDescent="0.15">
      <c r="B34" s="216" t="s">
        <v>55</v>
      </c>
      <c r="C34" s="9">
        <v>18</v>
      </c>
      <c r="D34" s="9">
        <v>8</v>
      </c>
      <c r="E34" s="9">
        <v>10</v>
      </c>
      <c r="F34" s="9">
        <v>12</v>
      </c>
      <c r="G34" s="9">
        <v>13</v>
      </c>
      <c r="H34" s="9">
        <v>8</v>
      </c>
      <c r="I34" s="9">
        <f t="shared" si="0"/>
        <v>69</v>
      </c>
      <c r="J34" s="215">
        <f t="shared" ref="J34" si="5">SUM(I34:I39)/6</f>
        <v>84.5</v>
      </c>
    </row>
    <row r="35" spans="2:10" x14ac:dyDescent="0.15">
      <c r="B35" s="216"/>
      <c r="C35" s="9">
        <v>22</v>
      </c>
      <c r="D35" s="9">
        <v>12</v>
      </c>
      <c r="E35" s="9">
        <v>12</v>
      </c>
      <c r="F35" s="9">
        <v>16</v>
      </c>
      <c r="G35" s="9">
        <v>13</v>
      </c>
      <c r="H35" s="9">
        <v>6</v>
      </c>
      <c r="I35" s="9">
        <f t="shared" si="0"/>
        <v>81</v>
      </c>
      <c r="J35" s="215"/>
    </row>
    <row r="36" spans="2:10" x14ac:dyDescent="0.15">
      <c r="B36" s="216"/>
      <c r="C36" s="9">
        <v>25</v>
      </c>
      <c r="D36" s="9">
        <v>14</v>
      </c>
      <c r="E36" s="9">
        <v>14</v>
      </c>
      <c r="F36" s="9">
        <v>16</v>
      </c>
      <c r="G36" s="9">
        <v>14</v>
      </c>
      <c r="H36" s="9">
        <v>9</v>
      </c>
      <c r="I36" s="9">
        <f t="shared" si="0"/>
        <v>92</v>
      </c>
      <c r="J36" s="215"/>
    </row>
    <row r="37" spans="2:10" x14ac:dyDescent="0.15">
      <c r="B37" s="216"/>
      <c r="C37" s="9">
        <v>22</v>
      </c>
      <c r="D37" s="9">
        <v>14</v>
      </c>
      <c r="E37" s="9">
        <v>14</v>
      </c>
      <c r="F37" s="9">
        <v>17</v>
      </c>
      <c r="G37" s="9">
        <v>14</v>
      </c>
      <c r="H37" s="9">
        <v>8</v>
      </c>
      <c r="I37" s="9">
        <f t="shared" si="0"/>
        <v>89</v>
      </c>
      <c r="J37" s="215"/>
    </row>
    <row r="38" spans="2:10" x14ac:dyDescent="0.15">
      <c r="B38" s="216"/>
      <c r="C38" s="9">
        <v>22</v>
      </c>
      <c r="D38" s="9">
        <v>15</v>
      </c>
      <c r="E38" s="9">
        <v>15</v>
      </c>
      <c r="F38" s="9">
        <v>17</v>
      </c>
      <c r="G38" s="9">
        <v>13</v>
      </c>
      <c r="H38" s="9">
        <v>8</v>
      </c>
      <c r="I38" s="9">
        <f t="shared" si="0"/>
        <v>90</v>
      </c>
      <c r="J38" s="215"/>
    </row>
    <row r="39" spans="2:10" x14ac:dyDescent="0.15">
      <c r="B39" s="216"/>
      <c r="C39" s="9">
        <v>20</v>
      </c>
      <c r="D39" s="9">
        <v>15</v>
      </c>
      <c r="E39" s="9">
        <v>13</v>
      </c>
      <c r="F39" s="9">
        <v>15</v>
      </c>
      <c r="G39" s="9">
        <v>15</v>
      </c>
      <c r="H39" s="9">
        <v>8</v>
      </c>
      <c r="I39" s="9">
        <f t="shared" si="0"/>
        <v>86</v>
      </c>
      <c r="J39" s="215"/>
    </row>
    <row r="40" spans="2:10" x14ac:dyDescent="0.15">
      <c r="B40" s="216" t="s">
        <v>56</v>
      </c>
      <c r="C40" s="9">
        <v>20</v>
      </c>
      <c r="D40" s="9">
        <v>10</v>
      </c>
      <c r="E40" s="9">
        <v>15</v>
      </c>
      <c r="F40" s="9">
        <v>15</v>
      </c>
      <c r="G40" s="9">
        <v>13</v>
      </c>
      <c r="H40" s="9">
        <v>8</v>
      </c>
      <c r="I40" s="9">
        <f t="shared" si="0"/>
        <v>81</v>
      </c>
      <c r="J40" s="215">
        <f>SUM(I40:I45)/6</f>
        <v>85.833333333333329</v>
      </c>
    </row>
    <row r="41" spans="2:10" x14ac:dyDescent="0.15">
      <c r="B41" s="216"/>
      <c r="C41" s="9">
        <v>23</v>
      </c>
      <c r="D41" s="9">
        <v>14</v>
      </c>
      <c r="E41" s="9">
        <v>12</v>
      </c>
      <c r="F41" s="9">
        <v>16</v>
      </c>
      <c r="G41" s="9">
        <v>13</v>
      </c>
      <c r="H41" s="9">
        <v>6</v>
      </c>
      <c r="I41" s="9">
        <f t="shared" si="0"/>
        <v>84</v>
      </c>
      <c r="J41" s="215"/>
    </row>
    <row r="42" spans="2:10" x14ac:dyDescent="0.15">
      <c r="B42" s="216"/>
      <c r="C42" s="9">
        <v>24</v>
      </c>
      <c r="D42" s="9">
        <v>14</v>
      </c>
      <c r="E42" s="9">
        <v>14</v>
      </c>
      <c r="F42" s="9">
        <v>17</v>
      </c>
      <c r="G42" s="9">
        <v>14</v>
      </c>
      <c r="H42" s="9">
        <v>9</v>
      </c>
      <c r="I42" s="9">
        <f t="shared" si="0"/>
        <v>92</v>
      </c>
      <c r="J42" s="215"/>
    </row>
    <row r="43" spans="2:10" x14ac:dyDescent="0.15">
      <c r="B43" s="216"/>
      <c r="C43" s="9">
        <v>23</v>
      </c>
      <c r="D43" s="9">
        <v>14</v>
      </c>
      <c r="E43" s="9">
        <v>13</v>
      </c>
      <c r="F43" s="9">
        <v>15</v>
      </c>
      <c r="G43" s="9">
        <v>14</v>
      </c>
      <c r="H43" s="9">
        <v>8</v>
      </c>
      <c r="I43" s="9">
        <f t="shared" si="0"/>
        <v>87</v>
      </c>
      <c r="J43" s="215"/>
    </row>
    <row r="44" spans="2:10" x14ac:dyDescent="0.15">
      <c r="B44" s="216"/>
      <c r="C44" s="9">
        <v>22</v>
      </c>
      <c r="D44" s="9">
        <v>12</v>
      </c>
      <c r="E44" s="9">
        <v>15</v>
      </c>
      <c r="F44" s="9">
        <v>17</v>
      </c>
      <c r="G44" s="9">
        <v>13</v>
      </c>
      <c r="H44" s="9">
        <v>8</v>
      </c>
      <c r="I44" s="9">
        <f t="shared" si="0"/>
        <v>87</v>
      </c>
      <c r="J44" s="215"/>
    </row>
    <row r="45" spans="2:10" x14ac:dyDescent="0.15">
      <c r="B45" s="216"/>
      <c r="C45" s="9">
        <v>20</v>
      </c>
      <c r="D45" s="9">
        <v>13</v>
      </c>
      <c r="E45" s="9">
        <v>13</v>
      </c>
      <c r="F45" s="9">
        <v>15</v>
      </c>
      <c r="G45" s="9">
        <v>15</v>
      </c>
      <c r="H45" s="9">
        <v>8</v>
      </c>
      <c r="I45" s="9">
        <f>SUM(C45:H45)</f>
        <v>84</v>
      </c>
      <c r="J45" s="215"/>
    </row>
  </sheetData>
  <mergeCells count="14">
    <mergeCell ref="B4:B9"/>
    <mergeCell ref="J4:J9"/>
    <mergeCell ref="B10:B15"/>
    <mergeCell ref="J10:J15"/>
    <mergeCell ref="B16:B21"/>
    <mergeCell ref="J16:J21"/>
    <mergeCell ref="B40:B45"/>
    <mergeCell ref="J40:J45"/>
    <mergeCell ref="B22:B27"/>
    <mergeCell ref="J22:J27"/>
    <mergeCell ref="B28:B33"/>
    <mergeCell ref="J28:J33"/>
    <mergeCell ref="B34:B39"/>
    <mergeCell ref="J34:J3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0764-8755-FB4A-ACFC-775ED5F8FBFB}">
  <dimension ref="B3:J11"/>
  <sheetViews>
    <sheetView workbookViewId="0">
      <selection activeCell="I21" sqref="I21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39" t="s">
        <v>121</v>
      </c>
      <c r="C3" s="12" t="s">
        <v>74</v>
      </c>
      <c r="D3" s="12" t="s">
        <v>75</v>
      </c>
      <c r="E3" s="12" t="s">
        <v>76</v>
      </c>
      <c r="F3" s="12" t="s">
        <v>77</v>
      </c>
      <c r="G3" s="12" t="s">
        <v>57</v>
      </c>
      <c r="H3" s="12" t="s">
        <v>78</v>
      </c>
      <c r="I3" s="22" t="s">
        <v>79</v>
      </c>
      <c r="J3" s="12" t="s">
        <v>185</v>
      </c>
    </row>
    <row r="4" spans="2:10" x14ac:dyDescent="0.15">
      <c r="B4" s="213" t="s">
        <v>50</v>
      </c>
      <c r="C4" s="9">
        <v>20</v>
      </c>
      <c r="D4" s="9">
        <v>15</v>
      </c>
      <c r="E4" s="9">
        <v>12</v>
      </c>
      <c r="F4" s="9">
        <v>18</v>
      </c>
      <c r="G4" s="9">
        <v>14</v>
      </c>
      <c r="H4" s="9">
        <v>8</v>
      </c>
      <c r="I4" s="9">
        <f>SUM(C4:H4)</f>
        <v>87</v>
      </c>
      <c r="J4" s="215">
        <f>SUM(I4:I7)/4</f>
        <v>86</v>
      </c>
    </row>
    <row r="5" spans="2:10" x14ac:dyDescent="0.15">
      <c r="B5" s="214"/>
      <c r="C5" s="9">
        <v>20</v>
      </c>
      <c r="D5" s="9">
        <v>15</v>
      </c>
      <c r="E5" s="9">
        <v>10</v>
      </c>
      <c r="F5" s="9">
        <v>15</v>
      </c>
      <c r="G5" s="9">
        <v>10</v>
      </c>
      <c r="H5" s="9">
        <v>10</v>
      </c>
      <c r="I5" s="9">
        <f t="shared" ref="I5:I11" si="0">SUM(C5:H5)</f>
        <v>80</v>
      </c>
      <c r="J5" s="215"/>
    </row>
    <row r="6" spans="2:10" x14ac:dyDescent="0.15">
      <c r="B6" s="214"/>
      <c r="C6" s="9">
        <v>15</v>
      </c>
      <c r="D6" s="9">
        <v>15</v>
      </c>
      <c r="E6" s="9">
        <v>14</v>
      </c>
      <c r="F6" s="9">
        <v>20</v>
      </c>
      <c r="G6" s="9">
        <v>13</v>
      </c>
      <c r="H6" s="9">
        <v>5</v>
      </c>
      <c r="I6" s="9">
        <f t="shared" si="0"/>
        <v>82</v>
      </c>
      <c r="J6" s="215"/>
    </row>
    <row r="7" spans="2:10" x14ac:dyDescent="0.15">
      <c r="B7" s="214"/>
      <c r="C7" s="9">
        <v>25</v>
      </c>
      <c r="D7" s="9">
        <v>15</v>
      </c>
      <c r="E7" s="9">
        <v>15</v>
      </c>
      <c r="F7" s="9">
        <v>20</v>
      </c>
      <c r="G7" s="9">
        <v>10</v>
      </c>
      <c r="H7" s="9">
        <v>10</v>
      </c>
      <c r="I7" s="9">
        <f t="shared" si="0"/>
        <v>95</v>
      </c>
      <c r="J7" s="215"/>
    </row>
    <row r="8" spans="2:10" x14ac:dyDescent="0.15">
      <c r="B8" s="213" t="s">
        <v>51</v>
      </c>
      <c r="C8" s="9">
        <v>20</v>
      </c>
      <c r="D8" s="9">
        <v>15</v>
      </c>
      <c r="E8" s="9">
        <v>12</v>
      </c>
      <c r="F8" s="9">
        <v>18</v>
      </c>
      <c r="G8" s="9">
        <v>13</v>
      </c>
      <c r="H8" s="9">
        <v>8</v>
      </c>
      <c r="I8" s="9">
        <f t="shared" si="0"/>
        <v>86</v>
      </c>
      <c r="J8" s="215">
        <f>SUM(I8:I11)/4</f>
        <v>76.5</v>
      </c>
    </row>
    <row r="9" spans="2:10" x14ac:dyDescent="0.15">
      <c r="B9" s="214"/>
      <c r="C9" s="9">
        <v>15</v>
      </c>
      <c r="D9" s="9">
        <v>10</v>
      </c>
      <c r="E9" s="9">
        <v>10</v>
      </c>
      <c r="F9" s="9">
        <v>10</v>
      </c>
      <c r="G9" s="9">
        <v>10</v>
      </c>
      <c r="H9" s="9">
        <v>10</v>
      </c>
      <c r="I9" s="9">
        <f t="shared" si="0"/>
        <v>65</v>
      </c>
      <c r="J9" s="215"/>
    </row>
    <row r="10" spans="2:10" x14ac:dyDescent="0.15">
      <c r="B10" s="214"/>
      <c r="C10" s="9">
        <v>13</v>
      </c>
      <c r="D10" s="9">
        <v>10</v>
      </c>
      <c r="E10" s="9">
        <v>14</v>
      </c>
      <c r="F10" s="9">
        <v>20</v>
      </c>
      <c r="G10" s="9">
        <v>13</v>
      </c>
      <c r="H10" s="9">
        <v>5</v>
      </c>
      <c r="I10" s="9">
        <f t="shared" si="0"/>
        <v>75</v>
      </c>
      <c r="J10" s="215"/>
    </row>
    <row r="11" spans="2:10" x14ac:dyDescent="0.15">
      <c r="B11" s="217"/>
      <c r="C11" s="9">
        <v>15</v>
      </c>
      <c r="D11" s="9">
        <v>15</v>
      </c>
      <c r="E11" s="9">
        <v>15</v>
      </c>
      <c r="F11" s="9">
        <v>20</v>
      </c>
      <c r="G11" s="9">
        <v>15</v>
      </c>
      <c r="H11" s="9">
        <v>0</v>
      </c>
      <c r="I11" s="9">
        <f t="shared" si="0"/>
        <v>80</v>
      </c>
      <c r="J11" s="215"/>
    </row>
  </sheetData>
  <mergeCells count="4">
    <mergeCell ref="B4:B7"/>
    <mergeCell ref="J4:J7"/>
    <mergeCell ref="B8:B11"/>
    <mergeCell ref="J8:J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44124-E71C-DB44-9C9F-AA0676DE794C}">
  <dimension ref="B3:J18"/>
  <sheetViews>
    <sheetView workbookViewId="0">
      <selection activeCell="H8" sqref="H8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39" t="s">
        <v>121</v>
      </c>
      <c r="C3" s="12" t="s">
        <v>74</v>
      </c>
      <c r="D3" s="12" t="s">
        <v>75</v>
      </c>
      <c r="E3" s="12" t="s">
        <v>76</v>
      </c>
      <c r="F3" s="12" t="s">
        <v>77</v>
      </c>
      <c r="G3" s="12" t="s">
        <v>57</v>
      </c>
      <c r="H3" s="12" t="s">
        <v>78</v>
      </c>
      <c r="I3" s="22" t="s">
        <v>79</v>
      </c>
      <c r="J3" s="12" t="s">
        <v>185</v>
      </c>
    </row>
    <row r="4" spans="2:10" x14ac:dyDescent="0.15">
      <c r="B4" s="213" t="s">
        <v>50</v>
      </c>
      <c r="C4" s="9">
        <v>15</v>
      </c>
      <c r="D4" s="9">
        <v>5</v>
      </c>
      <c r="E4" s="9">
        <v>5</v>
      </c>
      <c r="F4" s="9">
        <v>10</v>
      </c>
      <c r="G4" s="9">
        <v>5</v>
      </c>
      <c r="H4" s="9">
        <v>10</v>
      </c>
      <c r="I4" s="9">
        <f>SUM(C4:H4)</f>
        <v>50</v>
      </c>
      <c r="J4" s="215">
        <f>SUM(I4:I6)/2</f>
        <v>57.5</v>
      </c>
    </row>
    <row r="5" spans="2:10" x14ac:dyDescent="0.15">
      <c r="B5" s="214"/>
      <c r="C5" s="9">
        <v>15</v>
      </c>
      <c r="D5" s="9">
        <v>10</v>
      </c>
      <c r="E5" s="9">
        <v>10</v>
      </c>
      <c r="F5" s="9">
        <v>15</v>
      </c>
      <c r="G5" s="9">
        <v>10</v>
      </c>
      <c r="H5" s="9">
        <v>5</v>
      </c>
      <c r="I5" s="9">
        <f t="shared" ref="I5:I7" si="0">SUM(C5:H5)</f>
        <v>65</v>
      </c>
      <c r="J5" s="215"/>
    </row>
    <row r="6" spans="2:10" x14ac:dyDescent="0.15">
      <c r="B6" s="214"/>
      <c r="C6" s="9"/>
      <c r="D6" s="9"/>
      <c r="E6" s="9"/>
      <c r="F6" s="9"/>
      <c r="G6" s="9"/>
      <c r="H6" s="9"/>
      <c r="I6" s="9">
        <f t="shared" si="0"/>
        <v>0</v>
      </c>
      <c r="J6" s="215"/>
    </row>
    <row r="7" spans="2:10" x14ac:dyDescent="0.15">
      <c r="B7" s="213" t="s">
        <v>51</v>
      </c>
      <c r="C7" s="9">
        <v>15</v>
      </c>
      <c r="D7" s="9">
        <v>10</v>
      </c>
      <c r="E7" s="9">
        <v>15</v>
      </c>
      <c r="F7" s="9">
        <v>10</v>
      </c>
      <c r="G7" s="9">
        <v>15</v>
      </c>
      <c r="H7" s="9">
        <v>5</v>
      </c>
      <c r="I7" s="9">
        <f t="shared" si="0"/>
        <v>70</v>
      </c>
      <c r="J7" s="215">
        <f>SUM(I7:I9)/2</f>
        <v>62.5</v>
      </c>
    </row>
    <row r="8" spans="2:10" x14ac:dyDescent="0.15">
      <c r="B8" s="214"/>
      <c r="C8" s="9">
        <v>10</v>
      </c>
      <c r="D8" s="9">
        <v>10</v>
      </c>
      <c r="E8" s="9">
        <v>10</v>
      </c>
      <c r="F8" s="9">
        <v>10</v>
      </c>
      <c r="G8" s="9">
        <v>10</v>
      </c>
      <c r="H8" s="9">
        <v>5</v>
      </c>
      <c r="I8" s="9">
        <f>SUM(C8:H8)</f>
        <v>55</v>
      </c>
      <c r="J8" s="215"/>
    </row>
    <row r="9" spans="2:10" x14ac:dyDescent="0.15">
      <c r="B9" s="214"/>
      <c r="C9" s="9"/>
      <c r="D9" s="9"/>
      <c r="E9" s="9"/>
      <c r="F9" s="9"/>
      <c r="G9" s="9"/>
      <c r="H9" s="9"/>
      <c r="I9" s="9">
        <f t="shared" ref="I9:I17" si="1">SUM(C9:H9)</f>
        <v>0</v>
      </c>
      <c r="J9" s="215"/>
    </row>
    <row r="10" spans="2:10" x14ac:dyDescent="0.15">
      <c r="B10" s="213" t="s">
        <v>52</v>
      </c>
      <c r="C10" s="9"/>
      <c r="D10" s="9"/>
      <c r="E10" s="9"/>
      <c r="F10" s="9"/>
      <c r="G10" s="9"/>
      <c r="H10" s="9"/>
      <c r="I10" s="9">
        <f t="shared" si="1"/>
        <v>0</v>
      </c>
      <c r="J10" s="215">
        <f>SUM(I10:I12)/3</f>
        <v>0</v>
      </c>
    </row>
    <row r="11" spans="2:10" x14ac:dyDescent="0.15">
      <c r="B11" s="214"/>
      <c r="C11" s="9"/>
      <c r="D11" s="9"/>
      <c r="E11" s="9"/>
      <c r="F11" s="9"/>
      <c r="G11" s="9"/>
      <c r="H11" s="9"/>
      <c r="I11" s="9">
        <f t="shared" si="1"/>
        <v>0</v>
      </c>
      <c r="J11" s="215"/>
    </row>
    <row r="12" spans="2:10" x14ac:dyDescent="0.15">
      <c r="B12" s="214"/>
      <c r="C12" s="9"/>
      <c r="D12" s="9"/>
      <c r="E12" s="9"/>
      <c r="F12" s="9"/>
      <c r="G12" s="9"/>
      <c r="H12" s="9"/>
      <c r="I12" s="9">
        <f t="shared" si="1"/>
        <v>0</v>
      </c>
      <c r="J12" s="215"/>
    </row>
    <row r="13" spans="2:10" x14ac:dyDescent="0.15">
      <c r="B13" s="213" t="s">
        <v>53</v>
      </c>
      <c r="C13" s="9"/>
      <c r="D13" s="9"/>
      <c r="E13" s="9"/>
      <c r="F13" s="9"/>
      <c r="G13" s="9"/>
      <c r="H13" s="9"/>
      <c r="I13" s="9">
        <f t="shared" si="1"/>
        <v>0</v>
      </c>
      <c r="J13" s="215">
        <f>SUM(I13:I15)/3</f>
        <v>0</v>
      </c>
    </row>
    <row r="14" spans="2:10" x14ac:dyDescent="0.15">
      <c r="B14" s="214"/>
      <c r="C14" s="9"/>
      <c r="D14" s="9"/>
      <c r="E14" s="9"/>
      <c r="F14" s="9"/>
      <c r="G14" s="9"/>
      <c r="H14" s="9"/>
      <c r="I14" s="9">
        <f t="shared" si="1"/>
        <v>0</v>
      </c>
      <c r="J14" s="215"/>
    </row>
    <row r="15" spans="2:10" x14ac:dyDescent="0.15">
      <c r="B15" s="214"/>
      <c r="C15" s="9"/>
      <c r="D15" s="9"/>
      <c r="E15" s="9"/>
      <c r="F15" s="9"/>
      <c r="G15" s="9"/>
      <c r="H15" s="9"/>
      <c r="I15" s="9">
        <f t="shared" si="1"/>
        <v>0</v>
      </c>
      <c r="J15" s="215"/>
    </row>
    <row r="16" spans="2:10" x14ac:dyDescent="0.15">
      <c r="B16" s="216" t="s">
        <v>54</v>
      </c>
      <c r="C16" s="9"/>
      <c r="D16" s="9"/>
      <c r="E16" s="9"/>
      <c r="F16" s="9"/>
      <c r="G16" s="9"/>
      <c r="H16" s="9"/>
      <c r="I16" s="9">
        <f t="shared" si="1"/>
        <v>0</v>
      </c>
      <c r="J16" s="215">
        <f>SUM(I16:I18)/3</f>
        <v>0</v>
      </c>
    </row>
    <row r="17" spans="2:10" x14ac:dyDescent="0.15">
      <c r="B17" s="216"/>
      <c r="C17" s="9"/>
      <c r="D17" s="9"/>
      <c r="E17" s="9"/>
      <c r="F17" s="9"/>
      <c r="G17" s="9"/>
      <c r="H17" s="9"/>
      <c r="I17" s="9">
        <f t="shared" si="1"/>
        <v>0</v>
      </c>
      <c r="J17" s="215"/>
    </row>
    <row r="18" spans="2:10" x14ac:dyDescent="0.15">
      <c r="B18" s="216"/>
      <c r="C18" s="9"/>
      <c r="D18" s="9"/>
      <c r="E18" s="9"/>
      <c r="F18" s="9"/>
      <c r="G18" s="9"/>
      <c r="H18" s="9"/>
      <c r="I18" s="9">
        <f>SUM(C18:H18)</f>
        <v>0</v>
      </c>
      <c r="J18" s="215"/>
    </row>
  </sheetData>
  <mergeCells count="10">
    <mergeCell ref="B13:B15"/>
    <mergeCell ref="J13:J15"/>
    <mergeCell ref="B16:B18"/>
    <mergeCell ref="J16:J18"/>
    <mergeCell ref="B4:B6"/>
    <mergeCell ref="J4:J6"/>
    <mergeCell ref="B7:B9"/>
    <mergeCell ref="J7:J9"/>
    <mergeCell ref="B10:B12"/>
    <mergeCell ref="J10:J1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E70F-26CA-114D-91C3-DD9234456ECE}">
  <dimension ref="B3:J27"/>
  <sheetViews>
    <sheetView workbookViewId="0">
      <selection activeCell="J16" sqref="J16:J21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39" t="s">
        <v>121</v>
      </c>
      <c r="C3" s="12" t="s">
        <v>74</v>
      </c>
      <c r="D3" s="12" t="s">
        <v>75</v>
      </c>
      <c r="E3" s="12" t="s">
        <v>76</v>
      </c>
      <c r="F3" s="12" t="s">
        <v>77</v>
      </c>
      <c r="G3" s="12" t="s">
        <v>57</v>
      </c>
      <c r="H3" s="12" t="s">
        <v>78</v>
      </c>
      <c r="I3" s="22" t="s">
        <v>79</v>
      </c>
      <c r="J3" s="12" t="s">
        <v>185</v>
      </c>
    </row>
    <row r="4" spans="2:10" x14ac:dyDescent="0.15">
      <c r="B4" s="213" t="s">
        <v>50</v>
      </c>
      <c r="C4" s="9">
        <v>25</v>
      </c>
      <c r="D4" s="9">
        <v>15</v>
      </c>
      <c r="E4" s="9">
        <v>15</v>
      </c>
      <c r="F4" s="9">
        <v>18</v>
      </c>
      <c r="G4" s="9">
        <v>10</v>
      </c>
      <c r="H4" s="9">
        <v>10</v>
      </c>
      <c r="I4" s="9">
        <f t="shared" ref="I4:I26" si="0">SUM(C4:H4)</f>
        <v>93</v>
      </c>
      <c r="J4" s="215">
        <f>SUM(I4:I9)/6</f>
        <v>96.333333333333329</v>
      </c>
    </row>
    <row r="5" spans="2:10" x14ac:dyDescent="0.15">
      <c r="B5" s="214"/>
      <c r="C5" s="9">
        <v>25</v>
      </c>
      <c r="D5" s="9">
        <v>15</v>
      </c>
      <c r="E5" s="9">
        <v>15</v>
      </c>
      <c r="F5" s="9">
        <v>20</v>
      </c>
      <c r="G5" s="9">
        <v>10</v>
      </c>
      <c r="H5" s="9">
        <v>10</v>
      </c>
      <c r="I5" s="9">
        <f t="shared" si="0"/>
        <v>95</v>
      </c>
      <c r="J5" s="215"/>
    </row>
    <row r="6" spans="2:10" x14ac:dyDescent="0.15">
      <c r="B6" s="214"/>
      <c r="C6" s="9">
        <v>25</v>
      </c>
      <c r="D6" s="9">
        <v>15</v>
      </c>
      <c r="E6" s="9">
        <v>15</v>
      </c>
      <c r="F6" s="9">
        <v>18</v>
      </c>
      <c r="G6" s="9">
        <v>15</v>
      </c>
      <c r="H6" s="9">
        <v>10</v>
      </c>
      <c r="I6" s="9">
        <f t="shared" si="0"/>
        <v>98</v>
      </c>
      <c r="J6" s="215"/>
    </row>
    <row r="7" spans="2:10" x14ac:dyDescent="0.15">
      <c r="B7" s="214"/>
      <c r="C7" s="9">
        <v>25</v>
      </c>
      <c r="D7" s="9">
        <v>15</v>
      </c>
      <c r="E7" s="9">
        <v>15</v>
      </c>
      <c r="F7" s="9">
        <v>20</v>
      </c>
      <c r="G7" s="9">
        <v>15</v>
      </c>
      <c r="H7" s="9">
        <v>10</v>
      </c>
      <c r="I7" s="9">
        <f t="shared" si="0"/>
        <v>100</v>
      </c>
      <c r="J7" s="215"/>
    </row>
    <row r="8" spans="2:10" x14ac:dyDescent="0.15">
      <c r="B8" s="214"/>
      <c r="C8" s="9">
        <v>25</v>
      </c>
      <c r="D8" s="9">
        <v>15</v>
      </c>
      <c r="E8" s="9">
        <v>15</v>
      </c>
      <c r="F8" s="9">
        <v>20</v>
      </c>
      <c r="G8" s="9">
        <v>12</v>
      </c>
      <c r="H8" s="9">
        <v>10</v>
      </c>
      <c r="I8" s="9">
        <f t="shared" si="0"/>
        <v>97</v>
      </c>
      <c r="J8" s="215"/>
    </row>
    <row r="9" spans="2:10" x14ac:dyDescent="0.15">
      <c r="B9" s="214"/>
      <c r="C9" s="9">
        <v>25</v>
      </c>
      <c r="D9" s="9">
        <v>15</v>
      </c>
      <c r="E9" s="9">
        <v>15</v>
      </c>
      <c r="F9" s="9">
        <v>15</v>
      </c>
      <c r="G9" s="9">
        <v>15</v>
      </c>
      <c r="H9" s="9">
        <v>10</v>
      </c>
      <c r="I9" s="9">
        <f t="shared" si="0"/>
        <v>95</v>
      </c>
      <c r="J9" s="215"/>
    </row>
    <row r="10" spans="2:10" x14ac:dyDescent="0.15">
      <c r="B10" s="213" t="s">
        <v>51</v>
      </c>
      <c r="C10" s="9">
        <v>20</v>
      </c>
      <c r="D10" s="9">
        <v>15</v>
      </c>
      <c r="E10" s="9">
        <v>15</v>
      </c>
      <c r="F10" s="9">
        <v>15</v>
      </c>
      <c r="G10" s="9">
        <v>10</v>
      </c>
      <c r="H10" s="9">
        <v>5</v>
      </c>
      <c r="I10" s="9">
        <f t="shared" si="0"/>
        <v>80</v>
      </c>
      <c r="J10" s="215">
        <f t="shared" ref="J10" si="1">SUM(I10:I15)/6</f>
        <v>88.666666666666671</v>
      </c>
    </row>
    <row r="11" spans="2:10" x14ac:dyDescent="0.15">
      <c r="B11" s="214"/>
      <c r="C11" s="9">
        <v>25</v>
      </c>
      <c r="D11" s="9">
        <v>15</v>
      </c>
      <c r="E11" s="9">
        <v>15</v>
      </c>
      <c r="F11" s="9">
        <v>20</v>
      </c>
      <c r="G11" s="9">
        <v>10</v>
      </c>
      <c r="H11" s="9">
        <v>10</v>
      </c>
      <c r="I11" s="9">
        <f t="shared" si="0"/>
        <v>95</v>
      </c>
      <c r="J11" s="215"/>
    </row>
    <row r="12" spans="2:10" x14ac:dyDescent="0.15">
      <c r="B12" s="214"/>
      <c r="C12" s="9">
        <v>25</v>
      </c>
      <c r="D12" s="9">
        <v>15</v>
      </c>
      <c r="E12" s="9">
        <v>15</v>
      </c>
      <c r="F12" s="9">
        <v>18</v>
      </c>
      <c r="G12" s="9">
        <v>15</v>
      </c>
      <c r="H12" s="9">
        <v>10</v>
      </c>
      <c r="I12" s="9">
        <f t="shared" si="0"/>
        <v>98</v>
      </c>
      <c r="J12" s="215"/>
    </row>
    <row r="13" spans="2:10" x14ac:dyDescent="0.15">
      <c r="B13" s="214"/>
      <c r="C13" s="9">
        <v>20</v>
      </c>
      <c r="D13" s="9">
        <v>15</v>
      </c>
      <c r="E13" s="9">
        <v>10</v>
      </c>
      <c r="F13" s="9">
        <v>20</v>
      </c>
      <c r="G13" s="9">
        <v>10</v>
      </c>
      <c r="H13" s="9">
        <v>10</v>
      </c>
      <c r="I13" s="9">
        <f t="shared" si="0"/>
        <v>85</v>
      </c>
      <c r="J13" s="215"/>
    </row>
    <row r="14" spans="2:10" x14ac:dyDescent="0.15">
      <c r="B14" s="214"/>
      <c r="C14" s="9">
        <v>25</v>
      </c>
      <c r="D14" s="9">
        <v>15</v>
      </c>
      <c r="E14" s="9">
        <v>15</v>
      </c>
      <c r="F14" s="9">
        <v>20</v>
      </c>
      <c r="G14" s="9">
        <v>12</v>
      </c>
      <c r="H14" s="9">
        <v>10</v>
      </c>
      <c r="I14" s="9">
        <f t="shared" si="0"/>
        <v>97</v>
      </c>
      <c r="J14" s="215"/>
    </row>
    <row r="15" spans="2:10" x14ac:dyDescent="0.15">
      <c r="B15" s="214"/>
      <c r="C15" s="9">
        <v>20</v>
      </c>
      <c r="D15" s="9">
        <v>12</v>
      </c>
      <c r="E15" s="9">
        <v>15</v>
      </c>
      <c r="F15" s="9">
        <v>10</v>
      </c>
      <c r="G15" s="9">
        <v>10</v>
      </c>
      <c r="H15" s="9">
        <v>10</v>
      </c>
      <c r="I15" s="9">
        <f t="shared" si="0"/>
        <v>77</v>
      </c>
      <c r="J15" s="215"/>
    </row>
    <row r="16" spans="2:10" x14ac:dyDescent="0.15">
      <c r="B16" s="213" t="s">
        <v>52</v>
      </c>
      <c r="C16" s="9">
        <v>10</v>
      </c>
      <c r="D16" s="9">
        <v>10</v>
      </c>
      <c r="E16" s="9">
        <v>5</v>
      </c>
      <c r="F16" s="9">
        <v>10</v>
      </c>
      <c r="G16" s="9">
        <v>5</v>
      </c>
      <c r="H16" s="9">
        <v>5</v>
      </c>
      <c r="I16" s="9">
        <f t="shared" si="0"/>
        <v>45</v>
      </c>
      <c r="J16" s="215">
        <f t="shared" ref="J16" si="2">SUM(I16:I21)/6</f>
        <v>78.166666666666671</v>
      </c>
    </row>
    <row r="17" spans="2:10" x14ac:dyDescent="0.15">
      <c r="B17" s="214"/>
      <c r="C17" s="9">
        <v>25</v>
      </c>
      <c r="D17" s="9">
        <v>15</v>
      </c>
      <c r="E17" s="9">
        <v>15</v>
      </c>
      <c r="F17" s="9">
        <v>20</v>
      </c>
      <c r="G17" s="9">
        <v>10</v>
      </c>
      <c r="H17" s="9">
        <v>10</v>
      </c>
      <c r="I17" s="9">
        <f t="shared" si="0"/>
        <v>95</v>
      </c>
      <c r="J17" s="215"/>
    </row>
    <row r="18" spans="2:10" x14ac:dyDescent="0.15">
      <c r="B18" s="214"/>
      <c r="C18" s="9">
        <v>23</v>
      </c>
      <c r="D18" s="9">
        <v>15</v>
      </c>
      <c r="E18" s="9">
        <v>15</v>
      </c>
      <c r="F18" s="9">
        <v>18</v>
      </c>
      <c r="G18" s="9">
        <v>15</v>
      </c>
      <c r="H18" s="9">
        <v>10</v>
      </c>
      <c r="I18" s="9">
        <f t="shared" si="0"/>
        <v>96</v>
      </c>
      <c r="J18" s="215"/>
    </row>
    <row r="19" spans="2:10" x14ac:dyDescent="0.15">
      <c r="B19" s="214"/>
      <c r="C19" s="9">
        <v>15</v>
      </c>
      <c r="D19" s="9">
        <v>10</v>
      </c>
      <c r="E19" s="9">
        <v>10</v>
      </c>
      <c r="F19" s="9">
        <v>20</v>
      </c>
      <c r="G19" s="9">
        <v>10</v>
      </c>
      <c r="H19" s="9">
        <v>10</v>
      </c>
      <c r="I19" s="9">
        <f t="shared" si="0"/>
        <v>75</v>
      </c>
      <c r="J19" s="215"/>
    </row>
    <row r="20" spans="2:10" x14ac:dyDescent="0.15">
      <c r="B20" s="214"/>
      <c r="C20" s="9">
        <v>22</v>
      </c>
      <c r="D20" s="9">
        <v>12</v>
      </c>
      <c r="E20" s="9">
        <v>12</v>
      </c>
      <c r="F20" s="9">
        <v>15</v>
      </c>
      <c r="G20" s="9">
        <v>12</v>
      </c>
      <c r="H20" s="9">
        <v>5</v>
      </c>
      <c r="I20" s="9">
        <f t="shared" si="0"/>
        <v>78</v>
      </c>
      <c r="J20" s="215"/>
    </row>
    <row r="21" spans="2:10" x14ac:dyDescent="0.15">
      <c r="B21" s="214"/>
      <c r="C21" s="9">
        <v>20</v>
      </c>
      <c r="D21" s="9">
        <v>10</v>
      </c>
      <c r="E21" s="9">
        <v>15</v>
      </c>
      <c r="F21" s="9">
        <v>15</v>
      </c>
      <c r="G21" s="9">
        <v>10</v>
      </c>
      <c r="H21" s="9">
        <v>10</v>
      </c>
      <c r="I21" s="9">
        <f t="shared" si="0"/>
        <v>80</v>
      </c>
      <c r="J21" s="215"/>
    </row>
    <row r="22" spans="2:10" x14ac:dyDescent="0.15">
      <c r="B22" s="213" t="s">
        <v>53</v>
      </c>
      <c r="C22" s="9"/>
      <c r="D22" s="9"/>
      <c r="E22" s="9"/>
      <c r="F22" s="9"/>
      <c r="G22" s="9"/>
      <c r="H22" s="9"/>
      <c r="I22" s="9">
        <f t="shared" si="0"/>
        <v>0</v>
      </c>
      <c r="J22" s="215">
        <f>SUM(I22:I24)/3</f>
        <v>0</v>
      </c>
    </row>
    <row r="23" spans="2:10" x14ac:dyDescent="0.15">
      <c r="B23" s="214"/>
      <c r="C23" s="9"/>
      <c r="D23" s="9"/>
      <c r="E23" s="9"/>
      <c r="F23" s="9"/>
      <c r="G23" s="9"/>
      <c r="H23" s="9"/>
      <c r="I23" s="9">
        <f t="shared" si="0"/>
        <v>0</v>
      </c>
      <c r="J23" s="215"/>
    </row>
    <row r="24" spans="2:10" x14ac:dyDescent="0.15">
      <c r="B24" s="214"/>
      <c r="C24" s="9"/>
      <c r="D24" s="9"/>
      <c r="E24" s="9"/>
      <c r="F24" s="9"/>
      <c r="G24" s="9"/>
      <c r="H24" s="9"/>
      <c r="I24" s="9">
        <f t="shared" si="0"/>
        <v>0</v>
      </c>
      <c r="J24" s="215"/>
    </row>
    <row r="25" spans="2:10" x14ac:dyDescent="0.15">
      <c r="B25" s="216" t="s">
        <v>54</v>
      </c>
      <c r="C25" s="9"/>
      <c r="D25" s="9"/>
      <c r="E25" s="9"/>
      <c r="F25" s="9"/>
      <c r="G25" s="9"/>
      <c r="H25" s="9"/>
      <c r="I25" s="9">
        <f t="shared" si="0"/>
        <v>0</v>
      </c>
      <c r="J25" s="215">
        <f>SUM(I25:I27)/3</f>
        <v>0</v>
      </c>
    </row>
    <row r="26" spans="2:10" x14ac:dyDescent="0.15">
      <c r="B26" s="216"/>
      <c r="C26" s="9"/>
      <c r="D26" s="9"/>
      <c r="E26" s="9"/>
      <c r="F26" s="9"/>
      <c r="G26" s="9"/>
      <c r="H26" s="9"/>
      <c r="I26" s="9">
        <f t="shared" si="0"/>
        <v>0</v>
      </c>
      <c r="J26" s="215"/>
    </row>
    <row r="27" spans="2:10" x14ac:dyDescent="0.15">
      <c r="B27" s="216"/>
      <c r="C27" s="9"/>
      <c r="D27" s="9"/>
      <c r="E27" s="9"/>
      <c r="F27" s="9"/>
      <c r="G27" s="9"/>
      <c r="H27" s="9"/>
      <c r="I27" s="9">
        <f>SUM(C27:H27)</f>
        <v>0</v>
      </c>
      <c r="J27" s="215"/>
    </row>
  </sheetData>
  <mergeCells count="10">
    <mergeCell ref="B22:B24"/>
    <mergeCell ref="J22:J24"/>
    <mergeCell ref="B25:B27"/>
    <mergeCell ref="J25:J27"/>
    <mergeCell ref="B4:B9"/>
    <mergeCell ref="J4:J9"/>
    <mergeCell ref="B10:B15"/>
    <mergeCell ref="J10:J15"/>
    <mergeCell ref="B16:B21"/>
    <mergeCell ref="J16:J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1714-430E-DC4A-A515-05B06114E456}">
  <dimension ref="B3:J42"/>
  <sheetViews>
    <sheetView topLeftCell="A22" workbookViewId="0">
      <selection activeCell="C12" sqref="C12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39" t="s">
        <v>121</v>
      </c>
      <c r="C3" s="12" t="s">
        <v>74</v>
      </c>
      <c r="D3" s="12" t="s">
        <v>75</v>
      </c>
      <c r="E3" s="12" t="s">
        <v>76</v>
      </c>
      <c r="F3" s="12" t="s">
        <v>77</v>
      </c>
      <c r="G3" s="12" t="s">
        <v>57</v>
      </c>
      <c r="H3" s="12" t="s">
        <v>78</v>
      </c>
      <c r="I3" s="22" t="s">
        <v>79</v>
      </c>
      <c r="J3" s="12" t="s">
        <v>185</v>
      </c>
    </row>
    <row r="4" spans="2:10" x14ac:dyDescent="0.15">
      <c r="B4" s="213" t="s">
        <v>50</v>
      </c>
      <c r="C4" s="9">
        <v>25</v>
      </c>
      <c r="D4" s="9">
        <v>15</v>
      </c>
      <c r="E4" s="9">
        <v>10</v>
      </c>
      <c r="F4" s="9">
        <v>15</v>
      </c>
      <c r="G4" s="9">
        <v>10</v>
      </c>
      <c r="H4" s="9">
        <v>5</v>
      </c>
      <c r="I4" s="9">
        <f>SUM(C4:H4)</f>
        <v>80</v>
      </c>
      <c r="J4" s="215">
        <f>SUM(I4:I12)/9</f>
        <v>86.111111111111114</v>
      </c>
    </row>
    <row r="5" spans="2:10" x14ac:dyDescent="0.15">
      <c r="B5" s="214"/>
      <c r="C5" s="9">
        <v>25</v>
      </c>
      <c r="D5" s="9">
        <v>10</v>
      </c>
      <c r="E5" s="9">
        <v>15</v>
      </c>
      <c r="F5" s="9">
        <v>15</v>
      </c>
      <c r="G5" s="9">
        <v>15</v>
      </c>
      <c r="H5" s="9">
        <v>10</v>
      </c>
      <c r="I5" s="9">
        <f t="shared" ref="I5:I41" si="0">SUM(C5:H5)</f>
        <v>90</v>
      </c>
      <c r="J5" s="215"/>
    </row>
    <row r="6" spans="2:10" x14ac:dyDescent="0.15">
      <c r="B6" s="214"/>
      <c r="C6" s="9">
        <v>20</v>
      </c>
      <c r="D6" s="9">
        <v>15</v>
      </c>
      <c r="E6" s="9">
        <v>15</v>
      </c>
      <c r="F6" s="9">
        <v>15</v>
      </c>
      <c r="G6" s="9">
        <v>15</v>
      </c>
      <c r="H6" s="9">
        <v>10</v>
      </c>
      <c r="I6" s="9">
        <f t="shared" si="0"/>
        <v>90</v>
      </c>
      <c r="J6" s="215"/>
    </row>
    <row r="7" spans="2:10" x14ac:dyDescent="0.15">
      <c r="B7" s="214"/>
      <c r="C7" s="9">
        <v>25</v>
      </c>
      <c r="D7" s="9">
        <v>15</v>
      </c>
      <c r="E7" s="9">
        <v>15</v>
      </c>
      <c r="F7" s="9">
        <v>20</v>
      </c>
      <c r="G7" s="9">
        <v>15</v>
      </c>
      <c r="H7" s="9">
        <v>10</v>
      </c>
      <c r="I7" s="9">
        <f t="shared" si="0"/>
        <v>100</v>
      </c>
      <c r="J7" s="215"/>
    </row>
    <row r="8" spans="2:10" x14ac:dyDescent="0.15">
      <c r="B8" s="214"/>
      <c r="C8" s="9">
        <v>24</v>
      </c>
      <c r="D8" s="9">
        <v>15</v>
      </c>
      <c r="E8" s="9">
        <v>13</v>
      </c>
      <c r="F8" s="9">
        <v>18</v>
      </c>
      <c r="G8" s="9">
        <v>12</v>
      </c>
      <c r="H8" s="9">
        <v>8</v>
      </c>
      <c r="I8" s="9">
        <f t="shared" si="0"/>
        <v>90</v>
      </c>
      <c r="J8" s="215"/>
    </row>
    <row r="9" spans="2:10" x14ac:dyDescent="0.15">
      <c r="B9" s="214"/>
      <c r="C9" s="9">
        <v>25</v>
      </c>
      <c r="D9" s="9">
        <v>15</v>
      </c>
      <c r="E9" s="9">
        <v>15</v>
      </c>
      <c r="F9" s="9">
        <v>20</v>
      </c>
      <c r="G9" s="9">
        <v>15</v>
      </c>
      <c r="H9" s="9">
        <v>10</v>
      </c>
      <c r="I9" s="9">
        <f t="shared" si="0"/>
        <v>100</v>
      </c>
      <c r="J9" s="215"/>
    </row>
    <row r="10" spans="2:10" x14ac:dyDescent="0.15">
      <c r="B10" s="214"/>
      <c r="C10" s="9">
        <v>25</v>
      </c>
      <c r="D10" s="9">
        <v>15</v>
      </c>
      <c r="E10" s="9">
        <v>15</v>
      </c>
      <c r="F10" s="9">
        <v>15</v>
      </c>
      <c r="G10" s="9">
        <v>10</v>
      </c>
      <c r="H10" s="9">
        <v>5</v>
      </c>
      <c r="I10" s="9">
        <f t="shared" si="0"/>
        <v>85</v>
      </c>
      <c r="J10" s="215"/>
    </row>
    <row r="11" spans="2:10" x14ac:dyDescent="0.15">
      <c r="B11" s="214"/>
      <c r="C11" s="9">
        <v>20</v>
      </c>
      <c r="D11" s="9">
        <v>14</v>
      </c>
      <c r="E11" s="9">
        <v>13</v>
      </c>
      <c r="F11" s="9">
        <v>13</v>
      </c>
      <c r="G11" s="9">
        <v>10</v>
      </c>
      <c r="H11" s="9">
        <v>5</v>
      </c>
      <c r="I11" s="9">
        <f t="shared" si="0"/>
        <v>75</v>
      </c>
      <c r="J11" s="215"/>
    </row>
    <row r="12" spans="2:10" x14ac:dyDescent="0.15">
      <c r="B12" s="214"/>
      <c r="C12" s="9">
        <v>20</v>
      </c>
      <c r="D12" s="9">
        <v>10</v>
      </c>
      <c r="E12" s="9">
        <v>10</v>
      </c>
      <c r="F12" s="9">
        <v>10</v>
      </c>
      <c r="G12" s="9">
        <v>10</v>
      </c>
      <c r="H12" s="9">
        <v>5</v>
      </c>
      <c r="I12" s="9">
        <f t="shared" si="0"/>
        <v>65</v>
      </c>
      <c r="J12" s="215"/>
    </row>
    <row r="13" spans="2:10" x14ac:dyDescent="0.15">
      <c r="B13" s="213" t="s">
        <v>51</v>
      </c>
      <c r="C13" s="9">
        <v>20</v>
      </c>
      <c r="D13" s="9">
        <v>10</v>
      </c>
      <c r="E13" s="9">
        <v>8</v>
      </c>
      <c r="F13" s="9">
        <v>14</v>
      </c>
      <c r="G13" s="9">
        <v>8</v>
      </c>
      <c r="H13" s="9">
        <v>5</v>
      </c>
      <c r="I13" s="9">
        <f t="shared" si="0"/>
        <v>65</v>
      </c>
      <c r="J13" s="215">
        <f t="shared" ref="J13" si="1">SUM(I13:I21)/9</f>
        <v>83.111111111111114</v>
      </c>
    </row>
    <row r="14" spans="2:10" x14ac:dyDescent="0.15">
      <c r="B14" s="214"/>
      <c r="C14" s="9">
        <v>23</v>
      </c>
      <c r="D14" s="9">
        <v>10</v>
      </c>
      <c r="E14" s="9">
        <v>15</v>
      </c>
      <c r="F14" s="9">
        <v>15</v>
      </c>
      <c r="G14" s="9">
        <v>15</v>
      </c>
      <c r="H14" s="9">
        <v>10</v>
      </c>
      <c r="I14" s="9">
        <f t="shared" si="0"/>
        <v>88</v>
      </c>
      <c r="J14" s="215"/>
    </row>
    <row r="15" spans="2:10" x14ac:dyDescent="0.15">
      <c r="B15" s="214"/>
      <c r="C15" s="9">
        <v>25</v>
      </c>
      <c r="D15" s="9">
        <v>15</v>
      </c>
      <c r="E15" s="9">
        <v>15</v>
      </c>
      <c r="F15" s="9">
        <v>20</v>
      </c>
      <c r="G15" s="9">
        <v>15</v>
      </c>
      <c r="H15" s="9">
        <v>10</v>
      </c>
      <c r="I15" s="9">
        <f t="shared" si="0"/>
        <v>100</v>
      </c>
      <c r="J15" s="215"/>
    </row>
    <row r="16" spans="2:10" x14ac:dyDescent="0.15">
      <c r="B16" s="214"/>
      <c r="C16" s="9">
        <v>25</v>
      </c>
      <c r="D16" s="9">
        <v>15</v>
      </c>
      <c r="E16" s="9">
        <v>14</v>
      </c>
      <c r="F16" s="9">
        <v>19</v>
      </c>
      <c r="G16" s="9">
        <v>14</v>
      </c>
      <c r="H16" s="9">
        <v>5</v>
      </c>
      <c r="I16" s="9">
        <f t="shared" si="0"/>
        <v>92</v>
      </c>
      <c r="J16" s="215"/>
    </row>
    <row r="17" spans="2:10" x14ac:dyDescent="0.15">
      <c r="B17" s="214"/>
      <c r="C17" s="9">
        <v>20</v>
      </c>
      <c r="D17" s="9">
        <v>10</v>
      </c>
      <c r="E17" s="9">
        <v>13</v>
      </c>
      <c r="F17" s="9">
        <v>19</v>
      </c>
      <c r="G17" s="9">
        <v>14</v>
      </c>
      <c r="H17" s="9">
        <v>8</v>
      </c>
      <c r="I17" s="9">
        <f t="shared" si="0"/>
        <v>84</v>
      </c>
      <c r="J17" s="215"/>
    </row>
    <row r="18" spans="2:10" x14ac:dyDescent="0.15">
      <c r="B18" s="214"/>
      <c r="C18" s="9">
        <v>24</v>
      </c>
      <c r="D18" s="9">
        <v>15</v>
      </c>
      <c r="E18" s="9">
        <v>15</v>
      </c>
      <c r="F18" s="9">
        <v>19</v>
      </c>
      <c r="G18" s="9">
        <v>15</v>
      </c>
      <c r="H18" s="9">
        <v>10</v>
      </c>
      <c r="I18" s="9">
        <f t="shared" si="0"/>
        <v>98</v>
      </c>
      <c r="J18" s="215"/>
    </row>
    <row r="19" spans="2:10" x14ac:dyDescent="0.15">
      <c r="B19" s="214"/>
      <c r="C19" s="9">
        <v>25</v>
      </c>
      <c r="D19" s="9">
        <v>15</v>
      </c>
      <c r="E19" s="9">
        <v>15</v>
      </c>
      <c r="F19" s="9">
        <v>15</v>
      </c>
      <c r="G19" s="9">
        <v>10</v>
      </c>
      <c r="H19" s="9">
        <v>5</v>
      </c>
      <c r="I19" s="9">
        <f t="shared" si="0"/>
        <v>85</v>
      </c>
      <c r="J19" s="215"/>
    </row>
    <row r="20" spans="2:10" x14ac:dyDescent="0.15">
      <c r="B20" s="214"/>
      <c r="C20" s="9">
        <v>23</v>
      </c>
      <c r="D20" s="9">
        <v>15</v>
      </c>
      <c r="E20" s="9">
        <v>13</v>
      </c>
      <c r="F20" s="9">
        <v>15</v>
      </c>
      <c r="G20" s="9">
        <v>10</v>
      </c>
      <c r="H20" s="9">
        <v>5</v>
      </c>
      <c r="I20" s="9">
        <f t="shared" si="0"/>
        <v>81</v>
      </c>
      <c r="J20" s="215"/>
    </row>
    <row r="21" spans="2:10" x14ac:dyDescent="0.15">
      <c r="B21" s="214"/>
      <c r="C21" s="9">
        <v>10</v>
      </c>
      <c r="D21" s="9">
        <v>7</v>
      </c>
      <c r="E21" s="9">
        <v>10</v>
      </c>
      <c r="F21" s="9">
        <v>8</v>
      </c>
      <c r="G21" s="9">
        <v>10</v>
      </c>
      <c r="H21" s="9">
        <v>10</v>
      </c>
      <c r="I21" s="9">
        <f t="shared" si="0"/>
        <v>55</v>
      </c>
      <c r="J21" s="215"/>
    </row>
    <row r="22" spans="2:10" x14ac:dyDescent="0.15">
      <c r="B22" s="213" t="s">
        <v>52</v>
      </c>
      <c r="C22" s="9">
        <v>20</v>
      </c>
      <c r="D22" s="9">
        <v>13</v>
      </c>
      <c r="E22" s="9">
        <v>8</v>
      </c>
      <c r="F22" s="9">
        <v>15</v>
      </c>
      <c r="G22" s="9">
        <v>14</v>
      </c>
      <c r="H22" s="9">
        <v>5</v>
      </c>
      <c r="I22" s="9">
        <f t="shared" si="0"/>
        <v>75</v>
      </c>
      <c r="J22" s="215">
        <f t="shared" ref="J22" si="2">SUM(I22:I30)/9</f>
        <v>85.111111111111114</v>
      </c>
    </row>
    <row r="23" spans="2:10" x14ac:dyDescent="0.15">
      <c r="B23" s="214"/>
      <c r="C23" s="9">
        <v>22</v>
      </c>
      <c r="D23" s="9">
        <v>10</v>
      </c>
      <c r="E23" s="9">
        <v>15</v>
      </c>
      <c r="F23" s="9">
        <v>20</v>
      </c>
      <c r="G23" s="9">
        <v>15</v>
      </c>
      <c r="H23" s="9">
        <v>10</v>
      </c>
      <c r="I23" s="9">
        <f t="shared" si="0"/>
        <v>92</v>
      </c>
      <c r="J23" s="215"/>
    </row>
    <row r="24" spans="2:10" x14ac:dyDescent="0.15">
      <c r="B24" s="214"/>
      <c r="C24" s="9">
        <v>15</v>
      </c>
      <c r="D24" s="9">
        <v>15</v>
      </c>
      <c r="E24" s="9">
        <v>15</v>
      </c>
      <c r="F24" s="9">
        <v>20</v>
      </c>
      <c r="G24" s="9">
        <v>10</v>
      </c>
      <c r="H24" s="9">
        <v>5</v>
      </c>
      <c r="I24" s="9">
        <f t="shared" si="0"/>
        <v>80</v>
      </c>
      <c r="J24" s="215"/>
    </row>
    <row r="25" spans="2:10" x14ac:dyDescent="0.15">
      <c r="B25" s="214"/>
      <c r="C25" s="9">
        <v>15</v>
      </c>
      <c r="D25" s="9">
        <v>13</v>
      </c>
      <c r="E25" s="9">
        <v>15</v>
      </c>
      <c r="F25" s="9">
        <v>20</v>
      </c>
      <c r="G25" s="9">
        <v>10</v>
      </c>
      <c r="H25" s="9">
        <v>5</v>
      </c>
      <c r="I25" s="9">
        <f t="shared" si="0"/>
        <v>78</v>
      </c>
      <c r="J25" s="215"/>
    </row>
    <row r="26" spans="2:10" x14ac:dyDescent="0.15">
      <c r="B26" s="214"/>
      <c r="C26" s="9">
        <v>22</v>
      </c>
      <c r="D26" s="9">
        <v>13</v>
      </c>
      <c r="E26" s="9">
        <v>15</v>
      </c>
      <c r="F26" s="9">
        <v>20</v>
      </c>
      <c r="G26" s="9">
        <v>14</v>
      </c>
      <c r="H26" s="9">
        <v>10</v>
      </c>
      <c r="I26" s="9">
        <f t="shared" si="0"/>
        <v>94</v>
      </c>
      <c r="J26" s="215"/>
    </row>
    <row r="27" spans="2:10" x14ac:dyDescent="0.15">
      <c r="B27" s="214"/>
      <c r="C27" s="9">
        <v>23</v>
      </c>
      <c r="D27" s="9">
        <v>13</v>
      </c>
      <c r="E27" s="9">
        <v>14</v>
      </c>
      <c r="F27" s="9">
        <v>20</v>
      </c>
      <c r="G27" s="9">
        <v>14</v>
      </c>
      <c r="H27" s="9">
        <v>10</v>
      </c>
      <c r="I27" s="9">
        <f t="shared" si="0"/>
        <v>94</v>
      </c>
      <c r="J27" s="215"/>
    </row>
    <row r="28" spans="2:10" x14ac:dyDescent="0.15">
      <c r="B28" s="214"/>
      <c r="C28" s="9">
        <v>15</v>
      </c>
      <c r="D28" s="9">
        <v>15</v>
      </c>
      <c r="E28" s="9">
        <v>10</v>
      </c>
      <c r="F28" s="9">
        <v>15</v>
      </c>
      <c r="G28" s="9">
        <v>15</v>
      </c>
      <c r="H28" s="9">
        <v>5</v>
      </c>
      <c r="I28" s="9">
        <f t="shared" si="0"/>
        <v>75</v>
      </c>
      <c r="J28" s="215"/>
    </row>
    <row r="29" spans="2:10" x14ac:dyDescent="0.15">
      <c r="B29" s="214"/>
      <c r="C29" s="9">
        <v>25</v>
      </c>
      <c r="D29" s="9">
        <v>15</v>
      </c>
      <c r="E29" s="9">
        <v>15</v>
      </c>
      <c r="F29" s="9">
        <v>20</v>
      </c>
      <c r="G29" s="9">
        <v>15</v>
      </c>
      <c r="H29" s="9">
        <v>10</v>
      </c>
      <c r="I29" s="9">
        <f t="shared" si="0"/>
        <v>100</v>
      </c>
      <c r="J29" s="215"/>
    </row>
    <row r="30" spans="2:10" x14ac:dyDescent="0.15">
      <c r="B30" s="214"/>
      <c r="C30" s="9">
        <v>3</v>
      </c>
      <c r="D30" s="9">
        <v>15</v>
      </c>
      <c r="E30" s="9">
        <v>15</v>
      </c>
      <c r="F30" s="9">
        <v>20</v>
      </c>
      <c r="G30" s="9">
        <v>15</v>
      </c>
      <c r="H30" s="9">
        <v>10</v>
      </c>
      <c r="I30" s="9">
        <f t="shared" si="0"/>
        <v>78</v>
      </c>
      <c r="J30" s="215"/>
    </row>
    <row r="31" spans="2:10" x14ac:dyDescent="0.15">
      <c r="B31" s="213" t="s">
        <v>53</v>
      </c>
      <c r="C31" s="9">
        <v>15</v>
      </c>
      <c r="D31" s="9">
        <v>14</v>
      </c>
      <c r="E31" s="9">
        <v>8</v>
      </c>
      <c r="F31" s="9">
        <v>15</v>
      </c>
      <c r="G31" s="9">
        <v>14</v>
      </c>
      <c r="H31" s="9">
        <v>5</v>
      </c>
      <c r="I31" s="9">
        <f t="shared" si="0"/>
        <v>71</v>
      </c>
      <c r="J31" s="215">
        <f t="shared" ref="J31" si="3">SUM(I31:I39)/9</f>
        <v>72.888888888888886</v>
      </c>
    </row>
    <row r="32" spans="2:10" x14ac:dyDescent="0.15">
      <c r="B32" s="214"/>
      <c r="C32" s="9">
        <v>20</v>
      </c>
      <c r="D32" s="9">
        <v>10</v>
      </c>
      <c r="E32" s="9">
        <v>15</v>
      </c>
      <c r="F32" s="9">
        <v>20</v>
      </c>
      <c r="G32" s="9">
        <v>15</v>
      </c>
      <c r="H32" s="9">
        <v>10</v>
      </c>
      <c r="I32" s="9">
        <f t="shared" si="0"/>
        <v>90</v>
      </c>
      <c r="J32" s="215"/>
    </row>
    <row r="33" spans="2:10" x14ac:dyDescent="0.15">
      <c r="B33" s="214"/>
      <c r="C33" s="9">
        <v>15</v>
      </c>
      <c r="D33" s="9">
        <v>10</v>
      </c>
      <c r="E33" s="9">
        <v>10</v>
      </c>
      <c r="F33" s="9">
        <v>15</v>
      </c>
      <c r="G33" s="9">
        <v>10</v>
      </c>
      <c r="H33" s="9">
        <v>0</v>
      </c>
      <c r="I33" s="9">
        <f t="shared" si="0"/>
        <v>60</v>
      </c>
      <c r="J33" s="215"/>
    </row>
    <row r="34" spans="2:10" x14ac:dyDescent="0.15">
      <c r="B34" s="214"/>
      <c r="C34" s="9">
        <v>10</v>
      </c>
      <c r="D34" s="9">
        <v>10</v>
      </c>
      <c r="E34" s="9">
        <v>10</v>
      </c>
      <c r="F34" s="9">
        <v>10</v>
      </c>
      <c r="G34" s="9">
        <v>5</v>
      </c>
      <c r="H34" s="9">
        <v>0</v>
      </c>
      <c r="I34" s="9">
        <f t="shared" si="0"/>
        <v>45</v>
      </c>
      <c r="J34" s="215"/>
    </row>
    <row r="35" spans="2:10" x14ac:dyDescent="0.15">
      <c r="B35" s="214"/>
      <c r="C35" s="9">
        <v>23</v>
      </c>
      <c r="D35" s="9">
        <v>14</v>
      </c>
      <c r="E35" s="9">
        <v>15</v>
      </c>
      <c r="F35" s="9">
        <v>19</v>
      </c>
      <c r="G35" s="9">
        <v>14</v>
      </c>
      <c r="H35" s="9">
        <v>10</v>
      </c>
      <c r="I35" s="9">
        <f t="shared" si="0"/>
        <v>95</v>
      </c>
      <c r="J35" s="215"/>
    </row>
    <row r="36" spans="2:10" x14ac:dyDescent="0.15">
      <c r="B36" s="214"/>
      <c r="C36" s="9">
        <v>22</v>
      </c>
      <c r="D36" s="9">
        <v>12</v>
      </c>
      <c r="E36" s="9">
        <v>13</v>
      </c>
      <c r="F36" s="9">
        <v>14</v>
      </c>
      <c r="G36" s="9">
        <v>14</v>
      </c>
      <c r="H36" s="9">
        <v>8</v>
      </c>
      <c r="I36" s="9">
        <f t="shared" si="0"/>
        <v>83</v>
      </c>
      <c r="J36" s="215"/>
    </row>
    <row r="37" spans="2:10" x14ac:dyDescent="0.15">
      <c r="B37" s="214"/>
      <c r="C37" s="9">
        <v>10</v>
      </c>
      <c r="D37" s="9">
        <v>15</v>
      </c>
      <c r="E37" s="9">
        <v>10</v>
      </c>
      <c r="F37" s="9">
        <v>15</v>
      </c>
      <c r="G37" s="9">
        <v>15</v>
      </c>
      <c r="H37" s="9">
        <v>5</v>
      </c>
      <c r="I37" s="9">
        <f t="shared" si="0"/>
        <v>70</v>
      </c>
      <c r="J37" s="215"/>
    </row>
    <row r="38" spans="2:10" x14ac:dyDescent="0.15">
      <c r="B38" s="214"/>
      <c r="C38" s="9">
        <v>24</v>
      </c>
      <c r="D38" s="9">
        <v>13</v>
      </c>
      <c r="E38" s="9">
        <v>13</v>
      </c>
      <c r="F38" s="9">
        <v>20</v>
      </c>
      <c r="G38" s="9">
        <v>13</v>
      </c>
      <c r="H38" s="9">
        <v>5</v>
      </c>
      <c r="I38" s="9">
        <f t="shared" si="0"/>
        <v>88</v>
      </c>
      <c r="J38" s="215"/>
    </row>
    <row r="39" spans="2:10" x14ac:dyDescent="0.15">
      <c r="B39" s="214"/>
      <c r="C39" s="9">
        <v>1</v>
      </c>
      <c r="D39" s="9">
        <v>15</v>
      </c>
      <c r="E39" s="9">
        <v>10</v>
      </c>
      <c r="F39" s="9">
        <v>10</v>
      </c>
      <c r="G39" s="9">
        <v>10</v>
      </c>
      <c r="H39" s="9">
        <v>8</v>
      </c>
      <c r="I39" s="9">
        <f t="shared" si="0"/>
        <v>54</v>
      </c>
      <c r="J39" s="215"/>
    </row>
    <row r="40" spans="2:10" x14ac:dyDescent="0.15">
      <c r="B40" s="213" t="s">
        <v>54</v>
      </c>
      <c r="C40" s="9"/>
      <c r="D40" s="9"/>
      <c r="E40" s="9"/>
      <c r="F40" s="9"/>
      <c r="G40" s="9"/>
      <c r="H40" s="9"/>
      <c r="I40" s="9">
        <f t="shared" si="0"/>
        <v>0</v>
      </c>
      <c r="J40" s="218">
        <f>SUM(I40:I42)/3</f>
        <v>0</v>
      </c>
    </row>
    <row r="41" spans="2:10" x14ac:dyDescent="0.15">
      <c r="B41" s="214"/>
      <c r="C41" s="9"/>
      <c r="D41" s="9"/>
      <c r="E41" s="9"/>
      <c r="F41" s="9"/>
      <c r="G41" s="9"/>
      <c r="H41" s="9"/>
      <c r="I41" s="9">
        <f t="shared" si="0"/>
        <v>0</v>
      </c>
      <c r="J41" s="219"/>
    </row>
    <row r="42" spans="2:10" x14ac:dyDescent="0.15">
      <c r="B42" s="217"/>
      <c r="C42" s="9"/>
      <c r="D42" s="9"/>
      <c r="E42" s="9"/>
      <c r="F42" s="9"/>
      <c r="G42" s="9"/>
      <c r="H42" s="9"/>
      <c r="I42" s="9">
        <f>SUM(C42:H42)</f>
        <v>0</v>
      </c>
      <c r="J42" s="220"/>
    </row>
  </sheetData>
  <mergeCells count="10">
    <mergeCell ref="B31:B39"/>
    <mergeCell ref="J31:J39"/>
    <mergeCell ref="B40:B42"/>
    <mergeCell ref="J40:J42"/>
    <mergeCell ref="B4:B12"/>
    <mergeCell ref="J4:J12"/>
    <mergeCell ref="B13:B21"/>
    <mergeCell ref="J13:J21"/>
    <mergeCell ref="B22:B30"/>
    <mergeCell ref="J22:J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J22" sqref="J22"/>
    </sheetView>
  </sheetViews>
  <sheetFormatPr baseColWidth="10" defaultColWidth="8.83203125" defaultRowHeight="14" x14ac:dyDescent="0.15"/>
  <sheetData>
    <row r="1" spans="1:13" ht="20" x14ac:dyDescent="0.2">
      <c r="A1" s="133" t="s">
        <v>27</v>
      </c>
      <c r="B1" s="133"/>
      <c r="C1" s="133"/>
      <c r="D1" s="133"/>
    </row>
    <row r="3" spans="1:13" ht="38" customHeight="1" x14ac:dyDescent="0.15">
      <c r="A3" s="134" t="s">
        <v>28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</row>
    <row r="4" spans="1:13" ht="41" customHeight="1" x14ac:dyDescent="0.15">
      <c r="A4" s="134" t="s">
        <v>29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</row>
    <row r="5" spans="1:13" ht="21.5" customHeight="1" x14ac:dyDescent="0.15">
      <c r="A5" s="135" t="s">
        <v>30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</row>
    <row r="6" spans="1:13" ht="13.5" customHeight="1" x14ac:dyDescent="0.15">
      <c r="A6" s="132" t="s">
        <v>31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</row>
    <row r="7" spans="1:13" x14ac:dyDescent="0.15">
      <c r="A7" s="132" t="s">
        <v>32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x14ac:dyDescent="0.15">
      <c r="A8" s="132" t="s">
        <v>33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1:13" x14ac:dyDescent="0.15">
      <c r="A9" s="132" t="s">
        <v>34</v>
      </c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1" spans="1:13" x14ac:dyDescent="0.15">
      <c r="A11" s="132" t="s">
        <v>35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U46"/>
  <sheetViews>
    <sheetView tabSelected="1" zoomScale="127" zoomScaleNormal="127" workbookViewId="0">
      <pane xSplit="2" ySplit="5" topLeftCell="O6" activePane="bottomRight" state="frozen"/>
      <selection pane="topRight" activeCell="C1" sqref="C1"/>
      <selection pane="bottomLeft" activeCell="A6" sqref="A6"/>
      <selection pane="bottomRight" activeCell="B14" sqref="B14"/>
    </sheetView>
  </sheetViews>
  <sheetFormatPr baseColWidth="10" defaultColWidth="8.6640625" defaultRowHeight="15" x14ac:dyDescent="0.15"/>
  <cols>
    <col min="1" max="1" width="15.1640625" style="11" customWidth="1"/>
    <col min="2" max="2" width="62.6640625" style="11" customWidth="1"/>
    <col min="3" max="3" width="6.83203125" style="11" customWidth="1"/>
    <col min="4" max="4" width="6.33203125" style="11" customWidth="1"/>
    <col min="5" max="5" width="44.83203125" style="11" customWidth="1"/>
    <col min="6" max="6" width="29.1640625" style="11" customWidth="1"/>
    <col min="7" max="7" width="12.83203125" style="11" customWidth="1"/>
    <col min="8" max="8" width="5.5" style="11" customWidth="1"/>
    <col min="9" max="9" width="5.33203125" style="11" customWidth="1"/>
    <col min="10" max="10" width="36.33203125" style="11" customWidth="1"/>
    <col min="11" max="11" width="25.83203125" style="11" customWidth="1"/>
    <col min="12" max="12" width="12.83203125" style="11" customWidth="1"/>
    <col min="13" max="13" width="6.6640625" style="11" customWidth="1"/>
    <col min="14" max="14" width="6.83203125" style="11" customWidth="1"/>
    <col min="15" max="15" width="67" style="11" customWidth="1"/>
    <col min="16" max="16" width="12.83203125" style="11" hidden="1" customWidth="1"/>
    <col min="17" max="17" width="6" style="11" customWidth="1"/>
    <col min="18" max="18" width="5.6640625" style="11" customWidth="1"/>
    <col min="19" max="19" width="56.6640625" style="11" customWidth="1"/>
    <col min="20" max="20" width="21.1640625" style="11" customWidth="1"/>
    <col min="21" max="21" width="12.83203125" style="11" customWidth="1"/>
    <col min="22" max="16384" width="8.6640625" style="11"/>
  </cols>
  <sheetData>
    <row r="1" spans="1:21" s="66" customFormat="1" x14ac:dyDescent="0.15">
      <c r="A1" s="66" t="s">
        <v>9</v>
      </c>
      <c r="B1" s="66" t="s">
        <v>184</v>
      </c>
    </row>
    <row r="2" spans="1:21" s="66" customFormat="1" x14ac:dyDescent="0.15">
      <c r="A2" s="66" t="s">
        <v>10</v>
      </c>
      <c r="B2" s="67">
        <v>2566</v>
      </c>
    </row>
    <row r="3" spans="1:21" s="66" customFormat="1" ht="14" x14ac:dyDescent="0.15">
      <c r="A3" s="139"/>
      <c r="B3" s="139"/>
    </row>
    <row r="4" spans="1:21" s="66" customFormat="1" ht="29" customHeight="1" x14ac:dyDescent="0.15">
      <c r="C4" s="141" t="s">
        <v>13</v>
      </c>
      <c r="D4" s="142"/>
      <c r="E4" s="142"/>
      <c r="F4" s="142"/>
      <c r="G4" s="143"/>
      <c r="H4" s="144" t="s">
        <v>14</v>
      </c>
      <c r="I4" s="145"/>
      <c r="J4" s="145"/>
      <c r="K4" s="145"/>
      <c r="L4" s="146"/>
      <c r="M4" s="147" t="s">
        <v>15</v>
      </c>
      <c r="N4" s="148"/>
      <c r="O4" s="148"/>
      <c r="P4" s="148"/>
      <c r="Q4" s="136" t="s">
        <v>19</v>
      </c>
      <c r="R4" s="136"/>
      <c r="S4" s="136"/>
      <c r="T4" s="136"/>
      <c r="U4" s="136"/>
    </row>
    <row r="5" spans="1:21" s="66" customFormat="1" x14ac:dyDescent="0.15">
      <c r="A5" s="68" t="s">
        <v>11</v>
      </c>
      <c r="B5" s="68" t="s">
        <v>12</v>
      </c>
      <c r="C5" s="69" t="s">
        <v>16</v>
      </c>
      <c r="D5" s="70" t="s">
        <v>17</v>
      </c>
      <c r="E5" s="71" t="s">
        <v>18</v>
      </c>
      <c r="F5" s="71" t="s">
        <v>92</v>
      </c>
      <c r="G5" s="71" t="s">
        <v>93</v>
      </c>
      <c r="H5" s="69" t="s">
        <v>16</v>
      </c>
      <c r="I5" s="70" t="s">
        <v>17</v>
      </c>
      <c r="J5" s="71" t="s">
        <v>18</v>
      </c>
      <c r="K5" s="71" t="s">
        <v>92</v>
      </c>
      <c r="L5" s="71" t="s">
        <v>93</v>
      </c>
      <c r="M5" s="69" t="s">
        <v>16</v>
      </c>
      <c r="N5" s="70" t="s">
        <v>17</v>
      </c>
      <c r="O5" s="71" t="s">
        <v>22</v>
      </c>
      <c r="P5" s="71" t="s">
        <v>92</v>
      </c>
      <c r="Q5" s="69" t="s">
        <v>16</v>
      </c>
      <c r="R5" s="70" t="s">
        <v>17</v>
      </c>
      <c r="S5" s="71" t="s">
        <v>18</v>
      </c>
      <c r="T5" s="71" t="s">
        <v>92</v>
      </c>
      <c r="U5" s="71" t="s">
        <v>93</v>
      </c>
    </row>
    <row r="6" spans="1:21" s="66" customFormat="1" ht="18" customHeight="1" x14ac:dyDescent="0.15">
      <c r="A6" s="137" t="s">
        <v>20</v>
      </c>
      <c r="B6" s="21" t="s">
        <v>107</v>
      </c>
      <c r="C6" s="72" t="s">
        <v>143</v>
      </c>
      <c r="D6" s="73"/>
      <c r="E6" s="75" t="s">
        <v>144</v>
      </c>
      <c r="F6" s="75" t="s">
        <v>146</v>
      </c>
      <c r="G6" s="73"/>
      <c r="H6" s="72" t="s">
        <v>143</v>
      </c>
      <c r="I6" s="73"/>
      <c r="J6" s="75" t="s">
        <v>147</v>
      </c>
      <c r="K6" s="75" t="s">
        <v>150</v>
      </c>
      <c r="L6" s="73"/>
      <c r="M6" s="72" t="s">
        <v>143</v>
      </c>
      <c r="N6" s="73"/>
      <c r="O6" s="75" t="s">
        <v>151</v>
      </c>
      <c r="P6" s="73"/>
      <c r="Q6" s="72" t="s">
        <v>143</v>
      </c>
      <c r="R6" s="73"/>
      <c r="S6" s="75" t="s">
        <v>153</v>
      </c>
      <c r="T6" s="73"/>
      <c r="U6" s="73"/>
    </row>
    <row r="7" spans="1:21" s="66" customFormat="1" ht="15.5" customHeight="1" x14ac:dyDescent="0.15">
      <c r="A7" s="138"/>
      <c r="B7" s="77" t="s">
        <v>96</v>
      </c>
      <c r="C7" s="72" t="s">
        <v>143</v>
      </c>
      <c r="D7" s="73"/>
      <c r="E7" s="75"/>
      <c r="F7" s="75"/>
      <c r="G7" s="73"/>
      <c r="H7" s="72" t="s">
        <v>143</v>
      </c>
      <c r="I7" s="73"/>
      <c r="J7" s="75" t="s">
        <v>148</v>
      </c>
      <c r="K7" s="75"/>
      <c r="L7" s="73"/>
      <c r="M7" s="72" t="s">
        <v>143</v>
      </c>
      <c r="N7" s="73"/>
      <c r="O7" s="75" t="s">
        <v>152</v>
      </c>
      <c r="P7" s="73"/>
      <c r="Q7" s="72" t="s">
        <v>143</v>
      </c>
      <c r="R7" s="73"/>
      <c r="S7" s="73"/>
      <c r="T7" s="73"/>
      <c r="U7" s="73"/>
    </row>
    <row r="8" spans="1:21" s="66" customFormat="1" ht="16.5" customHeight="1" x14ac:dyDescent="0.15">
      <c r="A8" s="138"/>
      <c r="B8" s="21" t="s">
        <v>108</v>
      </c>
      <c r="C8" s="72" t="s">
        <v>143</v>
      </c>
      <c r="D8" s="73"/>
      <c r="E8" s="75" t="s">
        <v>145</v>
      </c>
      <c r="F8" s="75"/>
      <c r="G8" s="73"/>
      <c r="H8" s="72" t="s">
        <v>143</v>
      </c>
      <c r="I8" s="73"/>
      <c r="J8" s="75" t="s">
        <v>149</v>
      </c>
      <c r="K8" s="75"/>
      <c r="L8" s="73"/>
      <c r="M8" s="72" t="s">
        <v>143</v>
      </c>
      <c r="N8" s="73"/>
      <c r="O8" s="73"/>
      <c r="P8" s="73"/>
      <c r="Q8" s="72" t="s">
        <v>143</v>
      </c>
      <c r="R8" s="73"/>
      <c r="S8" s="73"/>
      <c r="T8" s="73"/>
      <c r="U8" s="73"/>
    </row>
    <row r="9" spans="1:21" s="66" customFormat="1" ht="19" customHeight="1" x14ac:dyDescent="0.15">
      <c r="A9" s="138"/>
      <c r="B9" s="21" t="s">
        <v>109</v>
      </c>
      <c r="C9" s="72" t="s">
        <v>143</v>
      </c>
      <c r="D9" s="73"/>
      <c r="E9" s="73"/>
      <c r="F9" s="73"/>
      <c r="G9" s="73"/>
      <c r="H9" s="72" t="s">
        <v>143</v>
      </c>
      <c r="I9" s="73"/>
      <c r="J9" s="73"/>
      <c r="K9" s="73"/>
      <c r="L9" s="73"/>
      <c r="M9" s="72" t="s">
        <v>143</v>
      </c>
      <c r="N9" s="73"/>
      <c r="O9" s="73"/>
      <c r="P9" s="73"/>
      <c r="Q9" s="72" t="s">
        <v>143</v>
      </c>
      <c r="R9" s="73"/>
      <c r="S9" s="73"/>
      <c r="T9" s="73"/>
      <c r="U9" s="73"/>
    </row>
    <row r="10" spans="1:21" s="66" customFormat="1" ht="19" customHeight="1" x14ac:dyDescent="0.15">
      <c r="A10" s="138"/>
      <c r="B10" s="21" t="s">
        <v>110</v>
      </c>
      <c r="C10" s="72" t="s">
        <v>143</v>
      </c>
      <c r="D10" s="73"/>
      <c r="E10" s="73"/>
      <c r="F10" s="73"/>
      <c r="G10" s="73"/>
      <c r="H10" s="72" t="s">
        <v>143</v>
      </c>
      <c r="I10" s="73"/>
      <c r="J10" s="73"/>
      <c r="K10" s="73"/>
      <c r="L10" s="73"/>
      <c r="M10" s="72" t="s">
        <v>143</v>
      </c>
      <c r="N10" s="73"/>
      <c r="O10" s="73"/>
      <c r="P10" s="73"/>
      <c r="Q10" s="72" t="s">
        <v>143</v>
      </c>
      <c r="R10" s="73"/>
      <c r="S10" s="73"/>
      <c r="T10" s="73"/>
      <c r="U10" s="73"/>
    </row>
    <row r="11" spans="1:21" s="66" customFormat="1" ht="20" customHeight="1" x14ac:dyDescent="0.15">
      <c r="A11" s="138"/>
      <c r="B11" s="73" t="s">
        <v>111</v>
      </c>
      <c r="C11" s="72" t="s">
        <v>143</v>
      </c>
      <c r="D11" s="73"/>
      <c r="E11" s="73"/>
      <c r="F11" s="73"/>
      <c r="G11" s="73"/>
      <c r="H11" s="72" t="s">
        <v>143</v>
      </c>
      <c r="I11" s="73"/>
      <c r="J11" s="73"/>
      <c r="K11" s="73"/>
      <c r="L11" s="73"/>
      <c r="M11" s="72" t="s">
        <v>143</v>
      </c>
      <c r="N11" s="73"/>
      <c r="O11" s="73"/>
      <c r="P11" s="73"/>
      <c r="Q11" s="72" t="s">
        <v>143</v>
      </c>
      <c r="R11" s="73"/>
      <c r="S11" s="73"/>
      <c r="T11" s="73"/>
      <c r="U11" s="73"/>
    </row>
    <row r="12" spans="1:21" s="66" customFormat="1" ht="19" customHeight="1" x14ac:dyDescent="0.15">
      <c r="A12" s="138"/>
      <c r="B12" s="21" t="s">
        <v>80</v>
      </c>
      <c r="C12" s="73"/>
      <c r="D12" s="72" t="s">
        <v>143</v>
      </c>
      <c r="E12" s="73"/>
      <c r="F12" s="73"/>
      <c r="G12" s="73"/>
      <c r="H12" s="73"/>
      <c r="I12" s="72" t="s">
        <v>143</v>
      </c>
      <c r="J12" s="73"/>
      <c r="K12" s="73"/>
      <c r="L12" s="73"/>
      <c r="M12" s="73"/>
      <c r="N12" s="72" t="s">
        <v>143</v>
      </c>
      <c r="O12" s="73"/>
      <c r="P12" s="73"/>
      <c r="Q12" s="73"/>
      <c r="R12" s="72" t="s">
        <v>143</v>
      </c>
      <c r="S12" s="73"/>
      <c r="T12" s="73"/>
      <c r="U12" s="73"/>
    </row>
    <row r="13" spans="1:21" s="66" customFormat="1" ht="12" customHeight="1" x14ac:dyDescent="0.15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</row>
    <row r="14" spans="1:21" s="66" customFormat="1" x14ac:dyDescent="0.15">
      <c r="A14" s="137" t="s">
        <v>21</v>
      </c>
      <c r="B14" s="9" t="s">
        <v>97</v>
      </c>
      <c r="C14" s="72" t="s">
        <v>143</v>
      </c>
      <c r="D14" s="73"/>
      <c r="E14" s="75" t="s">
        <v>154</v>
      </c>
      <c r="F14" s="73"/>
      <c r="G14" s="73"/>
      <c r="H14" s="72" t="s">
        <v>143</v>
      </c>
      <c r="I14" s="73"/>
      <c r="J14" s="73"/>
      <c r="K14" s="73"/>
      <c r="L14" s="73"/>
      <c r="M14" s="72" t="s">
        <v>143</v>
      </c>
      <c r="N14" s="73"/>
      <c r="O14" s="73"/>
      <c r="P14" s="73"/>
      <c r="Q14" s="72" t="s">
        <v>143</v>
      </c>
      <c r="R14" s="73"/>
      <c r="S14" s="75" t="s">
        <v>156</v>
      </c>
      <c r="T14" s="73"/>
      <c r="U14" s="73"/>
    </row>
    <row r="15" spans="1:21" s="66" customFormat="1" x14ac:dyDescent="0.15">
      <c r="A15" s="138"/>
      <c r="B15" s="9" t="s">
        <v>81</v>
      </c>
      <c r="C15" s="72" t="s">
        <v>143</v>
      </c>
      <c r="D15" s="73"/>
      <c r="E15" s="75" t="s">
        <v>155</v>
      </c>
      <c r="F15" s="73"/>
      <c r="G15" s="73"/>
      <c r="H15" s="72" t="s">
        <v>143</v>
      </c>
      <c r="I15" s="73"/>
      <c r="J15" s="73"/>
      <c r="K15" s="73"/>
      <c r="L15" s="73"/>
      <c r="M15" s="72" t="s">
        <v>143</v>
      </c>
      <c r="N15" s="73"/>
      <c r="O15" s="73"/>
      <c r="P15" s="73"/>
      <c r="Q15" s="72" t="s">
        <v>143</v>
      </c>
      <c r="R15" s="73"/>
      <c r="S15" s="75" t="s">
        <v>157</v>
      </c>
      <c r="T15" s="73"/>
      <c r="U15" s="73"/>
    </row>
    <row r="16" spans="1:21" s="66" customFormat="1" x14ac:dyDescent="0.15">
      <c r="A16" s="138"/>
      <c r="B16" s="9" t="s">
        <v>82</v>
      </c>
      <c r="C16" s="72" t="s">
        <v>143</v>
      </c>
      <c r="D16" s="73"/>
      <c r="E16" s="73"/>
      <c r="F16" s="73"/>
      <c r="G16" s="73"/>
      <c r="H16" s="72" t="s">
        <v>143</v>
      </c>
      <c r="I16" s="73"/>
      <c r="J16" s="73"/>
      <c r="K16" s="73"/>
      <c r="L16" s="73"/>
      <c r="M16" s="72" t="s">
        <v>143</v>
      </c>
      <c r="N16" s="73"/>
      <c r="O16" s="73"/>
      <c r="P16" s="73"/>
      <c r="Q16" s="72" t="s">
        <v>143</v>
      </c>
      <c r="R16" s="73"/>
      <c r="S16" s="75" t="s">
        <v>156</v>
      </c>
      <c r="T16" s="73"/>
      <c r="U16" s="73"/>
    </row>
    <row r="17" spans="1:21" s="66" customFormat="1" x14ac:dyDescent="0.15">
      <c r="A17" s="138"/>
      <c r="B17" s="75" t="s">
        <v>98</v>
      </c>
      <c r="C17" s="72" t="s">
        <v>143</v>
      </c>
      <c r="D17" s="73"/>
      <c r="E17" s="73"/>
      <c r="F17" s="73"/>
      <c r="G17" s="73"/>
      <c r="H17" s="72" t="s">
        <v>143</v>
      </c>
      <c r="I17" s="73"/>
      <c r="J17" s="73"/>
      <c r="K17" s="73"/>
      <c r="L17" s="73"/>
      <c r="M17" s="72" t="s">
        <v>143</v>
      </c>
      <c r="N17" s="73"/>
      <c r="O17" s="73"/>
      <c r="P17" s="73"/>
      <c r="Q17" s="72" t="s">
        <v>143</v>
      </c>
      <c r="R17" s="73"/>
      <c r="S17" s="75" t="s">
        <v>156</v>
      </c>
      <c r="T17" s="73"/>
      <c r="U17" s="73"/>
    </row>
    <row r="18" spans="1:21" s="66" customFormat="1" x14ac:dyDescent="0.15">
      <c r="A18" s="138"/>
      <c r="B18" s="75" t="s">
        <v>112</v>
      </c>
      <c r="C18" s="72" t="s">
        <v>143</v>
      </c>
      <c r="D18" s="73"/>
      <c r="E18" s="73"/>
      <c r="F18" s="73"/>
      <c r="G18" s="73"/>
      <c r="H18" s="72" t="s">
        <v>143</v>
      </c>
      <c r="I18" s="73"/>
      <c r="J18" s="73"/>
      <c r="K18" s="73"/>
      <c r="L18" s="73"/>
      <c r="M18" s="72" t="s">
        <v>143</v>
      </c>
      <c r="N18" s="73"/>
      <c r="O18" s="73"/>
      <c r="P18" s="73"/>
      <c r="Q18" s="72" t="s">
        <v>143</v>
      </c>
      <c r="R18" s="73"/>
      <c r="S18" s="75" t="s">
        <v>493</v>
      </c>
      <c r="T18" s="73"/>
      <c r="U18" s="73"/>
    </row>
    <row r="19" spans="1:21" s="66" customFormat="1" x14ac:dyDescent="0.15">
      <c r="A19" s="138"/>
      <c r="B19" s="9" t="s">
        <v>83</v>
      </c>
      <c r="C19" s="72" t="s">
        <v>143</v>
      </c>
      <c r="D19" s="73"/>
      <c r="E19" s="73"/>
      <c r="F19" s="73"/>
      <c r="G19" s="73"/>
      <c r="H19" s="72" t="s">
        <v>143</v>
      </c>
      <c r="I19" s="73"/>
      <c r="J19" s="73"/>
      <c r="K19" s="73"/>
      <c r="L19" s="73"/>
      <c r="M19" s="72" t="s">
        <v>143</v>
      </c>
      <c r="N19" s="73"/>
      <c r="O19" s="73"/>
      <c r="P19" s="73"/>
      <c r="Q19" s="72" t="s">
        <v>143</v>
      </c>
      <c r="R19" s="73"/>
      <c r="S19" s="75" t="s">
        <v>158</v>
      </c>
      <c r="T19" s="73"/>
      <c r="U19" s="73"/>
    </row>
    <row r="20" spans="1:21" s="66" customFormat="1" x14ac:dyDescent="0.15">
      <c r="A20" s="138"/>
      <c r="B20" s="9" t="s">
        <v>113</v>
      </c>
      <c r="C20" s="72" t="s">
        <v>143</v>
      </c>
      <c r="D20" s="73"/>
      <c r="E20" s="73"/>
      <c r="F20" s="73"/>
      <c r="G20" s="73"/>
      <c r="H20" s="72" t="s">
        <v>143</v>
      </c>
      <c r="I20" s="73"/>
      <c r="J20" s="73"/>
      <c r="K20" s="73"/>
      <c r="L20" s="73"/>
      <c r="M20" s="72" t="s">
        <v>143</v>
      </c>
      <c r="N20" s="73"/>
      <c r="O20" s="73"/>
      <c r="P20" s="73"/>
      <c r="Q20" s="72" t="s">
        <v>143</v>
      </c>
      <c r="R20" s="73"/>
      <c r="S20" s="75" t="s">
        <v>159</v>
      </c>
      <c r="T20" s="73"/>
      <c r="U20" s="73"/>
    </row>
    <row r="21" spans="1:21" s="66" customFormat="1" x14ac:dyDescent="0.15">
      <c r="A21" s="138"/>
      <c r="B21" s="9" t="s">
        <v>114</v>
      </c>
      <c r="C21" s="72" t="s">
        <v>143</v>
      </c>
      <c r="D21" s="73"/>
      <c r="E21" s="73"/>
      <c r="F21" s="73"/>
      <c r="G21" s="73"/>
      <c r="H21" s="72" t="s">
        <v>143</v>
      </c>
      <c r="I21" s="73"/>
      <c r="J21" s="73"/>
      <c r="K21" s="73"/>
      <c r="L21" s="73"/>
      <c r="M21" s="72" t="s">
        <v>143</v>
      </c>
      <c r="N21" s="73"/>
      <c r="O21" s="73"/>
      <c r="P21" s="73"/>
      <c r="Q21" s="72" t="s">
        <v>143</v>
      </c>
      <c r="R21" s="73"/>
      <c r="S21" s="75" t="s">
        <v>160</v>
      </c>
      <c r="T21" s="73"/>
      <c r="U21" s="73"/>
    </row>
    <row r="22" spans="1:21" s="66" customFormat="1" x14ac:dyDescent="0.15">
      <c r="A22" s="138"/>
      <c r="B22" s="75" t="s">
        <v>99</v>
      </c>
      <c r="C22" s="72" t="s">
        <v>143</v>
      </c>
      <c r="D22" s="73"/>
      <c r="E22" s="73"/>
      <c r="F22" s="73"/>
      <c r="G22" s="73"/>
      <c r="H22" s="72" t="s">
        <v>143</v>
      </c>
      <c r="I22" s="73"/>
      <c r="J22" s="73"/>
      <c r="K22" s="73"/>
      <c r="L22" s="73"/>
      <c r="M22" s="72" t="s">
        <v>143</v>
      </c>
      <c r="N22" s="73"/>
      <c r="O22" s="73"/>
      <c r="P22" s="73"/>
      <c r="Q22" s="72" t="s">
        <v>143</v>
      </c>
      <c r="R22" s="73"/>
      <c r="S22" s="75" t="s">
        <v>161</v>
      </c>
      <c r="T22" s="73"/>
      <c r="U22" s="73"/>
    </row>
    <row r="23" spans="1:21" s="66" customFormat="1" ht="14" x14ac:dyDescent="0.15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</row>
    <row r="24" spans="1:21" s="66" customFormat="1" x14ac:dyDescent="0.15">
      <c r="A24" s="137" t="s">
        <v>23</v>
      </c>
      <c r="B24" s="9" t="s">
        <v>100</v>
      </c>
      <c r="C24" s="72" t="s">
        <v>143</v>
      </c>
      <c r="D24" s="73"/>
      <c r="E24" s="73"/>
      <c r="F24" s="73"/>
      <c r="G24" s="73"/>
      <c r="H24" s="73"/>
      <c r="I24" s="72" t="s">
        <v>143</v>
      </c>
      <c r="J24" s="73"/>
      <c r="K24" s="73"/>
      <c r="L24" s="73"/>
      <c r="M24" s="72" t="s">
        <v>143</v>
      </c>
      <c r="N24" s="73"/>
      <c r="O24" s="73"/>
      <c r="P24" s="73"/>
      <c r="Q24" s="72" t="s">
        <v>143</v>
      </c>
      <c r="R24" s="73"/>
      <c r="S24" s="73"/>
      <c r="T24" s="73"/>
      <c r="U24" s="73"/>
    </row>
    <row r="25" spans="1:21" s="66" customFormat="1" x14ac:dyDescent="0.15">
      <c r="A25" s="138"/>
      <c r="B25" s="9" t="s">
        <v>101</v>
      </c>
      <c r="C25" s="72" t="s">
        <v>143</v>
      </c>
      <c r="D25" s="73"/>
      <c r="E25" s="73"/>
      <c r="F25" s="73"/>
      <c r="G25" s="73"/>
      <c r="H25" s="73"/>
      <c r="I25" s="72" t="s">
        <v>143</v>
      </c>
      <c r="J25" s="73"/>
      <c r="K25" s="73"/>
      <c r="L25" s="73"/>
      <c r="M25" s="72" t="s">
        <v>143</v>
      </c>
      <c r="N25" s="73"/>
      <c r="O25" s="73"/>
      <c r="P25" s="73"/>
      <c r="Q25" s="72" t="s">
        <v>143</v>
      </c>
      <c r="R25" s="73"/>
      <c r="S25" s="75" t="s">
        <v>162</v>
      </c>
      <c r="T25" s="73"/>
      <c r="U25" s="73"/>
    </row>
    <row r="26" spans="1:21" s="66" customFormat="1" x14ac:dyDescent="0.15">
      <c r="A26" s="138"/>
      <c r="B26" s="77" t="s">
        <v>84</v>
      </c>
      <c r="C26" s="72" t="s">
        <v>143</v>
      </c>
      <c r="D26" s="73"/>
      <c r="E26" s="73"/>
      <c r="F26" s="73"/>
      <c r="G26" s="73"/>
      <c r="H26" s="73"/>
      <c r="I26" s="72" t="s">
        <v>143</v>
      </c>
      <c r="J26" s="73"/>
      <c r="K26" s="73"/>
      <c r="L26" s="73"/>
      <c r="M26" s="72" t="s">
        <v>143</v>
      </c>
      <c r="N26" s="73"/>
      <c r="O26" s="73"/>
      <c r="P26" s="73"/>
      <c r="Q26" s="72" t="s">
        <v>143</v>
      </c>
      <c r="R26" s="73"/>
      <c r="S26" s="75" t="s">
        <v>163</v>
      </c>
      <c r="T26" s="73"/>
      <c r="U26" s="73"/>
    </row>
    <row r="27" spans="1:21" s="66" customFormat="1" x14ac:dyDescent="0.15">
      <c r="A27" s="138"/>
      <c r="B27" s="9" t="s">
        <v>85</v>
      </c>
      <c r="C27" s="72" t="s">
        <v>143</v>
      </c>
      <c r="D27" s="73"/>
      <c r="E27" s="73"/>
      <c r="F27" s="73"/>
      <c r="G27" s="73"/>
      <c r="H27" s="73"/>
      <c r="I27" s="72" t="s">
        <v>143</v>
      </c>
      <c r="J27" s="73"/>
      <c r="K27" s="73"/>
      <c r="L27" s="73"/>
      <c r="M27" s="73"/>
      <c r="N27" s="72" t="s">
        <v>143</v>
      </c>
      <c r="O27" s="73"/>
      <c r="P27" s="73"/>
      <c r="Q27" s="72" t="s">
        <v>143</v>
      </c>
      <c r="R27" s="73"/>
      <c r="S27" s="75" t="s">
        <v>164</v>
      </c>
      <c r="T27" s="73"/>
      <c r="U27" s="73"/>
    </row>
    <row r="28" spans="1:21" s="66" customFormat="1" ht="14" x14ac:dyDescent="0.15">
      <c r="A28" s="76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</row>
    <row r="29" spans="1:21" s="66" customFormat="1" x14ac:dyDescent="0.15">
      <c r="A29" s="137" t="s">
        <v>24</v>
      </c>
      <c r="B29" s="9" t="s">
        <v>87</v>
      </c>
      <c r="C29" s="72" t="s">
        <v>143</v>
      </c>
      <c r="D29" s="73"/>
      <c r="E29" s="73"/>
      <c r="F29" s="73"/>
      <c r="G29" s="73"/>
      <c r="H29" s="72" t="s">
        <v>143</v>
      </c>
      <c r="I29" s="73"/>
      <c r="J29" s="75" t="s">
        <v>165</v>
      </c>
      <c r="K29" s="75" t="s">
        <v>167</v>
      </c>
      <c r="L29" s="73"/>
      <c r="M29" s="72" t="s">
        <v>143</v>
      </c>
      <c r="N29" s="73"/>
      <c r="O29" s="73"/>
      <c r="P29" s="73"/>
      <c r="Q29" s="72" t="s">
        <v>143</v>
      </c>
      <c r="R29" s="73"/>
      <c r="S29" s="75" t="s">
        <v>170</v>
      </c>
      <c r="T29" s="75" t="s">
        <v>167</v>
      </c>
      <c r="U29" s="73"/>
    </row>
    <row r="30" spans="1:21" s="66" customFormat="1" x14ac:dyDescent="0.15">
      <c r="A30" s="138"/>
      <c r="B30" s="9" t="s">
        <v>86</v>
      </c>
      <c r="C30" s="73"/>
      <c r="D30" s="72" t="s">
        <v>143</v>
      </c>
      <c r="E30" s="75" t="s">
        <v>165</v>
      </c>
      <c r="F30" s="75" t="s">
        <v>167</v>
      </c>
      <c r="G30" s="73"/>
      <c r="H30" s="72" t="s">
        <v>143</v>
      </c>
      <c r="I30" s="73"/>
      <c r="J30" s="75" t="s">
        <v>165</v>
      </c>
      <c r="K30" s="75" t="s">
        <v>167</v>
      </c>
      <c r="L30" s="73"/>
      <c r="M30" s="72" t="s">
        <v>143</v>
      </c>
      <c r="N30" s="73"/>
      <c r="O30" s="73"/>
      <c r="P30" s="73"/>
      <c r="Q30" s="72" t="s">
        <v>143</v>
      </c>
      <c r="R30" s="73"/>
      <c r="S30" s="75" t="s">
        <v>170</v>
      </c>
      <c r="T30" s="75" t="s">
        <v>167</v>
      </c>
      <c r="U30" s="73"/>
    </row>
    <row r="31" spans="1:21" s="66" customFormat="1" x14ac:dyDescent="0.15">
      <c r="A31" s="138"/>
      <c r="B31" s="9" t="s">
        <v>102</v>
      </c>
      <c r="C31" s="72" t="s">
        <v>143</v>
      </c>
      <c r="D31" s="73"/>
      <c r="E31" s="75"/>
      <c r="F31" s="75"/>
      <c r="G31" s="73"/>
      <c r="H31" s="72" t="s">
        <v>143</v>
      </c>
      <c r="I31" s="73"/>
      <c r="J31" s="75" t="s">
        <v>169</v>
      </c>
      <c r="K31" s="75" t="s">
        <v>167</v>
      </c>
      <c r="L31" s="73"/>
      <c r="M31" s="72" t="s">
        <v>143</v>
      </c>
      <c r="N31" s="73"/>
      <c r="O31" s="73"/>
      <c r="P31" s="73"/>
      <c r="Q31" s="72" t="s">
        <v>143</v>
      </c>
      <c r="R31" s="73"/>
      <c r="S31" s="75" t="s">
        <v>170</v>
      </c>
      <c r="T31" s="75" t="s">
        <v>167</v>
      </c>
      <c r="U31" s="73"/>
    </row>
    <row r="32" spans="1:21" s="66" customFormat="1" ht="16" customHeight="1" x14ac:dyDescent="0.15">
      <c r="A32" s="138"/>
      <c r="B32" s="9" t="s">
        <v>103</v>
      </c>
      <c r="C32" s="73"/>
      <c r="D32" s="72" t="s">
        <v>143</v>
      </c>
      <c r="E32" s="75" t="s">
        <v>166</v>
      </c>
      <c r="F32" s="75" t="s">
        <v>167</v>
      </c>
      <c r="G32" s="73"/>
      <c r="H32" s="72" t="s">
        <v>143</v>
      </c>
      <c r="I32" s="73"/>
      <c r="J32" s="75" t="s">
        <v>165</v>
      </c>
      <c r="K32" s="75" t="s">
        <v>168</v>
      </c>
      <c r="L32" s="73"/>
      <c r="M32" s="72" t="s">
        <v>143</v>
      </c>
      <c r="N32" s="73"/>
      <c r="O32" s="73"/>
      <c r="P32" s="73"/>
      <c r="Q32" s="72" t="s">
        <v>143</v>
      </c>
      <c r="R32" s="73"/>
      <c r="S32" s="75" t="s">
        <v>170</v>
      </c>
      <c r="T32" s="75" t="s">
        <v>167</v>
      </c>
      <c r="U32" s="73"/>
    </row>
    <row r="33" spans="1:21" s="66" customFormat="1" ht="14" x14ac:dyDescent="0.1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</row>
    <row r="34" spans="1:21" s="66" customFormat="1" x14ac:dyDescent="0.15">
      <c r="A34" s="137" t="s">
        <v>25</v>
      </c>
      <c r="B34" s="9" t="s">
        <v>116</v>
      </c>
      <c r="C34" s="72" t="s">
        <v>143</v>
      </c>
      <c r="D34" s="73"/>
      <c r="E34" s="75" t="s">
        <v>171</v>
      </c>
      <c r="F34" s="75" t="s">
        <v>174</v>
      </c>
      <c r="G34" s="73"/>
      <c r="H34" s="72" t="s">
        <v>143</v>
      </c>
      <c r="I34" s="73"/>
      <c r="J34" s="73"/>
      <c r="K34" s="73"/>
      <c r="L34" s="73"/>
      <c r="M34" s="72" t="s">
        <v>143</v>
      </c>
      <c r="N34" s="73"/>
      <c r="O34" s="73"/>
      <c r="P34" s="73"/>
      <c r="Q34" s="72" t="s">
        <v>143</v>
      </c>
      <c r="R34" s="73"/>
      <c r="S34" s="73"/>
      <c r="T34" s="73"/>
      <c r="U34" s="73"/>
    </row>
    <row r="35" spans="1:21" s="66" customFormat="1" x14ac:dyDescent="0.15">
      <c r="A35" s="138"/>
      <c r="B35" s="9" t="s">
        <v>117</v>
      </c>
      <c r="C35" s="72" t="s">
        <v>143</v>
      </c>
      <c r="D35" s="73"/>
      <c r="E35" s="75" t="s">
        <v>172</v>
      </c>
      <c r="F35" s="75" t="s">
        <v>174</v>
      </c>
      <c r="G35" s="73"/>
      <c r="H35" s="72" t="s">
        <v>143</v>
      </c>
      <c r="I35" s="73"/>
      <c r="J35" s="73"/>
      <c r="K35" s="73"/>
      <c r="L35" s="73"/>
      <c r="M35" s="72" t="s">
        <v>143</v>
      </c>
      <c r="N35" s="73"/>
      <c r="O35" s="73"/>
      <c r="P35" s="73"/>
      <c r="Q35" s="72" t="s">
        <v>143</v>
      </c>
      <c r="R35" s="73"/>
      <c r="S35" s="73"/>
      <c r="T35" s="73"/>
      <c r="U35" s="73"/>
    </row>
    <row r="36" spans="1:21" s="66" customFormat="1" x14ac:dyDescent="0.15">
      <c r="A36" s="138"/>
      <c r="B36" s="9" t="s">
        <v>104</v>
      </c>
      <c r="C36" s="72" t="s">
        <v>143</v>
      </c>
      <c r="D36" s="73"/>
      <c r="E36" s="75" t="s">
        <v>173</v>
      </c>
      <c r="F36" s="75" t="s">
        <v>174</v>
      </c>
      <c r="G36" s="73"/>
      <c r="H36" s="72" t="s">
        <v>143</v>
      </c>
      <c r="I36" s="73"/>
      <c r="J36" s="73"/>
      <c r="K36" s="73"/>
      <c r="L36" s="73"/>
      <c r="M36" s="72" t="s">
        <v>143</v>
      </c>
      <c r="N36" s="73"/>
      <c r="O36" s="73"/>
      <c r="P36" s="73"/>
      <c r="Q36" s="72" t="s">
        <v>143</v>
      </c>
      <c r="R36" s="73"/>
      <c r="S36" s="73"/>
      <c r="T36" s="73"/>
      <c r="U36" s="73"/>
    </row>
    <row r="37" spans="1:21" s="66" customFormat="1" x14ac:dyDescent="0.15">
      <c r="A37" s="138"/>
      <c r="B37" s="9" t="s">
        <v>105</v>
      </c>
      <c r="C37" s="72" t="s">
        <v>143</v>
      </c>
      <c r="D37" s="73"/>
      <c r="E37" s="73"/>
      <c r="F37" s="73"/>
      <c r="G37" s="73"/>
      <c r="H37" s="72" t="s">
        <v>143</v>
      </c>
      <c r="I37" s="73"/>
      <c r="J37" s="73"/>
      <c r="K37" s="73"/>
      <c r="L37" s="73"/>
      <c r="M37" s="72" t="s">
        <v>143</v>
      </c>
      <c r="N37" s="73"/>
      <c r="O37" s="73"/>
      <c r="P37" s="73"/>
      <c r="Q37" s="72" t="s">
        <v>143</v>
      </c>
      <c r="R37" s="73"/>
      <c r="S37" s="73"/>
      <c r="T37" s="73"/>
      <c r="U37" s="73"/>
    </row>
    <row r="38" spans="1:21" s="66" customFormat="1" x14ac:dyDescent="0.15">
      <c r="A38" s="138"/>
      <c r="B38" s="9" t="s">
        <v>88</v>
      </c>
      <c r="C38" s="72" t="s">
        <v>143</v>
      </c>
      <c r="D38" s="73"/>
      <c r="E38" s="73"/>
      <c r="F38" s="73"/>
      <c r="G38" s="73"/>
      <c r="H38" s="72" t="s">
        <v>143</v>
      </c>
      <c r="I38" s="73"/>
      <c r="J38" s="73"/>
      <c r="K38" s="73"/>
      <c r="L38" s="73"/>
      <c r="M38" s="72" t="s">
        <v>143</v>
      </c>
      <c r="N38" s="73"/>
      <c r="O38" s="73"/>
      <c r="P38" s="73"/>
      <c r="Q38" s="72" t="s">
        <v>143</v>
      </c>
      <c r="R38" s="73"/>
      <c r="S38" s="73"/>
      <c r="T38" s="73"/>
      <c r="U38" s="73"/>
    </row>
    <row r="39" spans="1:21" s="66" customFormat="1" ht="14" x14ac:dyDescent="0.1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</row>
    <row r="40" spans="1:21" s="66" customFormat="1" x14ac:dyDescent="0.15">
      <c r="A40" s="140" t="s">
        <v>26</v>
      </c>
      <c r="B40" s="9" t="s">
        <v>89</v>
      </c>
      <c r="C40" s="72" t="s">
        <v>143</v>
      </c>
      <c r="D40" s="73"/>
      <c r="E40" s="75" t="s">
        <v>175</v>
      </c>
      <c r="F40" s="75"/>
      <c r="G40" s="73"/>
      <c r="H40" s="72" t="s">
        <v>143</v>
      </c>
      <c r="I40" s="73"/>
      <c r="J40" s="73"/>
      <c r="K40" s="73"/>
      <c r="L40" s="73"/>
      <c r="M40" s="72" t="s">
        <v>143</v>
      </c>
      <c r="N40" s="73"/>
      <c r="O40" s="73"/>
      <c r="P40" s="73"/>
      <c r="Q40" s="72" t="s">
        <v>143</v>
      </c>
      <c r="R40" s="73"/>
      <c r="S40" s="73"/>
      <c r="T40" s="73"/>
      <c r="U40" s="73"/>
    </row>
    <row r="41" spans="1:21" s="66" customFormat="1" x14ac:dyDescent="0.15">
      <c r="A41" s="140"/>
      <c r="B41" s="9" t="s">
        <v>90</v>
      </c>
      <c r="C41" s="72" t="s">
        <v>143</v>
      </c>
      <c r="D41" s="73"/>
      <c r="E41" s="75" t="s">
        <v>176</v>
      </c>
      <c r="F41" s="75"/>
      <c r="G41" s="73"/>
      <c r="H41" s="72" t="s">
        <v>143</v>
      </c>
      <c r="I41" s="73"/>
      <c r="J41" s="73"/>
      <c r="K41" s="73"/>
      <c r="L41" s="73"/>
      <c r="M41" s="72" t="s">
        <v>143</v>
      </c>
      <c r="N41" s="73"/>
      <c r="O41" s="73"/>
      <c r="P41" s="73"/>
      <c r="Q41" s="72" t="s">
        <v>143</v>
      </c>
      <c r="R41" s="73"/>
      <c r="S41" s="73"/>
      <c r="T41" s="73"/>
      <c r="U41" s="73"/>
    </row>
    <row r="42" spans="1:21" s="66" customFormat="1" x14ac:dyDescent="0.15">
      <c r="A42" s="140"/>
      <c r="B42" s="9" t="s">
        <v>91</v>
      </c>
      <c r="C42" s="72" t="s">
        <v>143</v>
      </c>
      <c r="D42" s="73"/>
      <c r="E42" s="75" t="s">
        <v>177</v>
      </c>
      <c r="F42" s="75"/>
      <c r="G42" s="73"/>
      <c r="H42" s="72" t="s">
        <v>143</v>
      </c>
      <c r="I42" s="73"/>
      <c r="J42" s="73"/>
      <c r="K42" s="73"/>
      <c r="L42" s="73"/>
      <c r="M42" s="72" t="s">
        <v>143</v>
      </c>
      <c r="N42" s="73"/>
      <c r="O42" s="73"/>
      <c r="P42" s="73"/>
      <c r="Q42" s="72" t="s">
        <v>143</v>
      </c>
      <c r="R42" s="73"/>
      <c r="S42" s="73"/>
      <c r="T42" s="73"/>
      <c r="U42" s="73"/>
    </row>
    <row r="43" spans="1:21" s="66" customFormat="1" x14ac:dyDescent="0.15">
      <c r="A43" s="140"/>
      <c r="B43" s="9" t="s">
        <v>106</v>
      </c>
      <c r="C43" s="72" t="s">
        <v>143</v>
      </c>
      <c r="D43" s="73"/>
      <c r="E43" s="75" t="s">
        <v>178</v>
      </c>
      <c r="F43" s="75" t="s">
        <v>181</v>
      </c>
      <c r="G43" s="73"/>
      <c r="H43" s="72" t="s">
        <v>143</v>
      </c>
      <c r="I43" s="73"/>
      <c r="J43" s="73"/>
      <c r="K43" s="73"/>
      <c r="L43" s="73"/>
      <c r="M43" s="72" t="s">
        <v>143</v>
      </c>
      <c r="N43" s="73"/>
      <c r="O43" s="73"/>
      <c r="P43" s="73"/>
      <c r="Q43" s="72" t="s">
        <v>143</v>
      </c>
      <c r="R43" s="73"/>
      <c r="S43" s="73"/>
      <c r="T43" s="73"/>
      <c r="U43" s="73"/>
    </row>
    <row r="44" spans="1:21" s="66" customFormat="1" x14ac:dyDescent="0.15">
      <c r="A44" s="140"/>
      <c r="B44" s="77" t="s">
        <v>94</v>
      </c>
      <c r="C44" s="72" t="s">
        <v>143</v>
      </c>
      <c r="D44" s="73"/>
      <c r="E44" s="75" t="s">
        <v>179</v>
      </c>
      <c r="F44" s="75"/>
      <c r="G44" s="73"/>
      <c r="H44" s="72" t="s">
        <v>143</v>
      </c>
      <c r="I44" s="73"/>
      <c r="J44" s="73"/>
      <c r="K44" s="73"/>
      <c r="L44" s="73"/>
      <c r="M44" s="72" t="s">
        <v>143</v>
      </c>
      <c r="N44" s="73"/>
      <c r="O44" s="73"/>
      <c r="P44" s="73"/>
      <c r="Q44" s="72" t="s">
        <v>143</v>
      </c>
      <c r="R44" s="73"/>
      <c r="S44" s="73"/>
      <c r="T44" s="73"/>
      <c r="U44" s="73"/>
    </row>
    <row r="45" spans="1:21" s="66" customFormat="1" x14ac:dyDescent="0.15">
      <c r="A45" s="140"/>
      <c r="B45" s="9" t="s">
        <v>95</v>
      </c>
      <c r="C45" s="12" t="s">
        <v>143</v>
      </c>
      <c r="D45" s="73"/>
      <c r="E45" s="9" t="s">
        <v>180</v>
      </c>
      <c r="F45" s="75"/>
      <c r="G45" s="73"/>
      <c r="H45" s="12" t="s">
        <v>143</v>
      </c>
      <c r="I45" s="73"/>
      <c r="J45" s="73"/>
      <c r="K45" s="73"/>
      <c r="L45" s="73"/>
      <c r="M45" s="12" t="s">
        <v>143</v>
      </c>
      <c r="N45" s="73"/>
      <c r="O45" s="73"/>
      <c r="P45" s="73"/>
      <c r="Q45" s="12" t="s">
        <v>143</v>
      </c>
      <c r="R45" s="73"/>
      <c r="S45" s="73"/>
      <c r="T45" s="73"/>
      <c r="U45" s="73"/>
    </row>
    <row r="46" spans="1:21" s="66" customFormat="1" ht="14" x14ac:dyDescent="0.15"/>
  </sheetData>
  <mergeCells count="11">
    <mergeCell ref="A3:B3"/>
    <mergeCell ref="A40:A45"/>
    <mergeCell ref="C4:G4"/>
    <mergeCell ref="H4:L4"/>
    <mergeCell ref="M4:P4"/>
    <mergeCell ref="A34:A38"/>
    <mergeCell ref="Q4:U4"/>
    <mergeCell ref="A6:A12"/>
    <mergeCell ref="A14:A22"/>
    <mergeCell ref="A24:A27"/>
    <mergeCell ref="A29:A3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63"/>
  <sheetViews>
    <sheetView topLeftCell="A31" zoomScaleNormal="122" workbookViewId="0">
      <selection activeCell="B14" sqref="B14"/>
    </sheetView>
  </sheetViews>
  <sheetFormatPr baseColWidth="10" defaultColWidth="8.83203125" defaultRowHeight="14" x14ac:dyDescent="0.15"/>
  <cols>
    <col min="1" max="1" width="11.33203125" customWidth="1"/>
    <col min="2" max="2" width="48.83203125" customWidth="1"/>
    <col min="3" max="3" width="39.83203125" bestFit="1" customWidth="1"/>
    <col min="4" max="4" width="29.83203125" customWidth="1"/>
    <col min="5" max="5" width="34.83203125" bestFit="1" customWidth="1"/>
    <col min="7" max="7" width="43" customWidth="1"/>
  </cols>
  <sheetData>
    <row r="1" spans="1:5" ht="16.5" customHeight="1" x14ac:dyDescent="0.15">
      <c r="A1" s="66" t="s">
        <v>9</v>
      </c>
      <c r="B1" s="66" t="s">
        <v>184</v>
      </c>
    </row>
    <row r="2" spans="1:5" ht="15" x14ac:dyDescent="0.15">
      <c r="A2" s="66" t="s">
        <v>10</v>
      </c>
      <c r="B2" s="67">
        <v>2566</v>
      </c>
    </row>
    <row r="3" spans="1:5" ht="28.5" customHeight="1" x14ac:dyDescent="0.15">
      <c r="A3" s="78"/>
      <c r="B3" s="5" t="s">
        <v>36</v>
      </c>
      <c r="C3" s="7" t="s">
        <v>39</v>
      </c>
      <c r="D3" s="8" t="s">
        <v>38</v>
      </c>
      <c r="E3" s="6" t="s">
        <v>37</v>
      </c>
    </row>
    <row r="4" spans="1:5" ht="31" customHeight="1" x14ac:dyDescent="0.15">
      <c r="A4" s="79" t="s">
        <v>40</v>
      </c>
      <c r="B4" s="80" t="s">
        <v>41</v>
      </c>
      <c r="C4" s="81" t="s">
        <v>42</v>
      </c>
      <c r="D4" s="82" t="s">
        <v>43</v>
      </c>
      <c r="E4" s="83" t="s">
        <v>44</v>
      </c>
    </row>
    <row r="5" spans="1:5" x14ac:dyDescent="0.15">
      <c r="A5" s="84">
        <v>1</v>
      </c>
      <c r="B5" s="85" t="s">
        <v>25</v>
      </c>
      <c r="C5" s="85" t="s">
        <v>21</v>
      </c>
      <c r="D5" s="85" t="s">
        <v>23</v>
      </c>
      <c r="E5" s="85" t="s">
        <v>26</v>
      </c>
    </row>
    <row r="6" spans="1:5" ht="15" x14ac:dyDescent="0.15">
      <c r="A6" s="84">
        <v>2</v>
      </c>
      <c r="B6" s="85" t="s">
        <v>20</v>
      </c>
      <c r="C6" s="65" t="s">
        <v>24</v>
      </c>
      <c r="D6" s="65"/>
      <c r="E6" s="85"/>
    </row>
    <row r="7" spans="1:5" x14ac:dyDescent="0.15">
      <c r="A7" s="84">
        <v>3</v>
      </c>
      <c r="B7" s="85"/>
      <c r="C7" s="85"/>
      <c r="D7" s="85"/>
      <c r="E7" s="85"/>
    </row>
    <row r="8" spans="1:5" x14ac:dyDescent="0.15">
      <c r="A8" s="84">
        <v>4</v>
      </c>
      <c r="B8" s="85"/>
      <c r="C8" s="85"/>
      <c r="D8" s="85"/>
      <c r="E8" s="65"/>
    </row>
    <row r="9" spans="1:5" x14ac:dyDescent="0.15">
      <c r="A9" s="84">
        <v>5</v>
      </c>
      <c r="B9" s="85"/>
      <c r="C9" s="85"/>
      <c r="D9" s="85"/>
      <c r="E9" s="85"/>
    </row>
    <row r="11" spans="1:5" x14ac:dyDescent="0.15">
      <c r="A11" s="36"/>
      <c r="B11" s="149" t="s">
        <v>182</v>
      </c>
      <c r="C11" s="150"/>
      <c r="D11" s="150"/>
      <c r="E11" s="150"/>
    </row>
    <row r="12" spans="1:5" s="36" customFormat="1" x14ac:dyDescent="0.15">
      <c r="A12" s="78"/>
      <c r="B12" s="5" t="s">
        <v>36</v>
      </c>
      <c r="C12" s="7" t="s">
        <v>39</v>
      </c>
      <c r="D12" s="8" t="s">
        <v>38</v>
      </c>
      <c r="E12" s="6" t="s">
        <v>37</v>
      </c>
    </row>
    <row r="13" spans="1:5" ht="45" x14ac:dyDescent="0.15">
      <c r="A13" s="79" t="s">
        <v>40</v>
      </c>
      <c r="B13" s="80" t="s">
        <v>41</v>
      </c>
      <c r="C13" s="81" t="s">
        <v>42</v>
      </c>
      <c r="D13" s="82" t="s">
        <v>43</v>
      </c>
      <c r="E13" s="83" t="s">
        <v>44</v>
      </c>
    </row>
    <row r="14" spans="1:5" ht="15" x14ac:dyDescent="0.15">
      <c r="A14" s="84">
        <v>1</v>
      </c>
      <c r="B14" s="21" t="s">
        <v>107</v>
      </c>
      <c r="C14" s="77" t="s">
        <v>96</v>
      </c>
      <c r="D14" s="21" t="s">
        <v>108</v>
      </c>
      <c r="E14" s="21" t="s">
        <v>110</v>
      </c>
    </row>
    <row r="15" spans="1:5" x14ac:dyDescent="0.15">
      <c r="A15" s="84">
        <v>2</v>
      </c>
      <c r="B15" s="21"/>
      <c r="C15" s="21" t="s">
        <v>109</v>
      </c>
      <c r="D15" s="65"/>
      <c r="E15" s="85"/>
    </row>
    <row r="16" spans="1:5" x14ac:dyDescent="0.15">
      <c r="A16" s="84">
        <v>3</v>
      </c>
      <c r="B16" s="9"/>
      <c r="C16" s="9" t="s">
        <v>111</v>
      </c>
      <c r="D16" s="85"/>
      <c r="E16" s="85"/>
    </row>
    <row r="17" spans="1:5" x14ac:dyDescent="0.15">
      <c r="A17" s="84">
        <v>4</v>
      </c>
      <c r="B17" s="85"/>
      <c r="C17" s="85"/>
      <c r="D17" s="85"/>
      <c r="E17" s="65"/>
    </row>
    <row r="18" spans="1:5" x14ac:dyDescent="0.15">
      <c r="A18" s="84">
        <v>5</v>
      </c>
      <c r="B18" s="21"/>
      <c r="C18" s="85"/>
      <c r="D18" s="85"/>
      <c r="E18" s="85"/>
    </row>
    <row r="20" spans="1:5" x14ac:dyDescent="0.15">
      <c r="A20" s="36"/>
      <c r="B20" s="149" t="s">
        <v>128</v>
      </c>
      <c r="C20" s="150"/>
      <c r="D20" s="150"/>
      <c r="E20" s="150"/>
    </row>
    <row r="21" spans="1:5" x14ac:dyDescent="0.15">
      <c r="A21" s="78"/>
      <c r="B21" s="5" t="s">
        <v>36</v>
      </c>
      <c r="C21" s="7" t="s">
        <v>39</v>
      </c>
      <c r="D21" s="8" t="s">
        <v>38</v>
      </c>
      <c r="E21" s="6" t="s">
        <v>37</v>
      </c>
    </row>
    <row r="22" spans="1:5" ht="45" x14ac:dyDescent="0.15">
      <c r="A22" s="79" t="s">
        <v>40</v>
      </c>
      <c r="B22" s="80" t="s">
        <v>41</v>
      </c>
      <c r="C22" s="81" t="s">
        <v>42</v>
      </c>
      <c r="D22" s="82" t="s">
        <v>43</v>
      </c>
      <c r="E22" s="83" t="s">
        <v>44</v>
      </c>
    </row>
    <row r="23" spans="1:5" ht="15" x14ac:dyDescent="0.15">
      <c r="A23" s="84">
        <v>1</v>
      </c>
      <c r="B23" s="75" t="s">
        <v>99</v>
      </c>
      <c r="C23" s="9" t="s">
        <v>114</v>
      </c>
      <c r="D23" s="9" t="s">
        <v>113</v>
      </c>
      <c r="E23" s="9" t="s">
        <v>82</v>
      </c>
    </row>
    <row r="24" spans="1:5" ht="15" x14ac:dyDescent="0.15">
      <c r="A24" s="84">
        <v>2</v>
      </c>
      <c r="B24" s="9" t="s">
        <v>97</v>
      </c>
      <c r="C24" s="9" t="s">
        <v>81</v>
      </c>
      <c r="D24" s="65"/>
      <c r="E24" s="75" t="s">
        <v>98</v>
      </c>
    </row>
    <row r="25" spans="1:5" x14ac:dyDescent="0.15">
      <c r="A25" s="84">
        <v>3</v>
      </c>
      <c r="B25" s="9"/>
      <c r="C25" s="9" t="s">
        <v>83</v>
      </c>
      <c r="D25" s="85"/>
      <c r="E25" s="9" t="s">
        <v>115</v>
      </c>
    </row>
    <row r="26" spans="1:5" x14ac:dyDescent="0.15">
      <c r="A26" s="84">
        <v>4</v>
      </c>
      <c r="B26" s="85"/>
      <c r="C26" s="9"/>
      <c r="D26" s="85"/>
      <c r="E26" s="65"/>
    </row>
    <row r="27" spans="1:5" x14ac:dyDescent="0.15">
      <c r="A27" s="84">
        <v>5</v>
      </c>
      <c r="B27" s="85"/>
      <c r="C27" s="9"/>
      <c r="D27" s="85"/>
      <c r="E27" s="85"/>
    </row>
    <row r="29" spans="1:5" x14ac:dyDescent="0.15">
      <c r="B29" s="149" t="s">
        <v>131</v>
      </c>
      <c r="C29" s="150"/>
      <c r="D29" s="150"/>
      <c r="E29" s="150"/>
    </row>
    <row r="30" spans="1:5" x14ac:dyDescent="0.15">
      <c r="A30" s="78"/>
      <c r="B30" s="5" t="s">
        <v>36</v>
      </c>
      <c r="C30" s="7" t="s">
        <v>39</v>
      </c>
      <c r="D30" s="8" t="s">
        <v>38</v>
      </c>
      <c r="E30" s="6" t="s">
        <v>37</v>
      </c>
    </row>
    <row r="31" spans="1:5" ht="45" x14ac:dyDescent="0.15">
      <c r="A31" s="79" t="s">
        <v>40</v>
      </c>
      <c r="B31" s="80" t="s">
        <v>41</v>
      </c>
      <c r="C31" s="81" t="s">
        <v>42</v>
      </c>
      <c r="D31" s="82" t="s">
        <v>43</v>
      </c>
      <c r="E31" s="83" t="s">
        <v>44</v>
      </c>
    </row>
    <row r="32" spans="1:5" x14ac:dyDescent="0.15">
      <c r="A32" s="84">
        <v>1</v>
      </c>
      <c r="B32" s="86" t="s">
        <v>84</v>
      </c>
      <c r="C32" s="9" t="s">
        <v>101</v>
      </c>
      <c r="D32" s="9" t="s">
        <v>100</v>
      </c>
      <c r="E32" s="85"/>
    </row>
    <row r="33" spans="1:5" x14ac:dyDescent="0.15">
      <c r="A33" s="84">
        <v>2</v>
      </c>
      <c r="B33" s="85"/>
      <c r="C33" s="9"/>
      <c r="D33" s="65"/>
      <c r="E33" s="85"/>
    </row>
    <row r="34" spans="1:5" x14ac:dyDescent="0.15">
      <c r="A34" s="84">
        <v>3</v>
      </c>
      <c r="B34" s="85"/>
      <c r="C34" s="85"/>
      <c r="D34" s="85"/>
      <c r="E34" s="85"/>
    </row>
    <row r="35" spans="1:5" x14ac:dyDescent="0.15">
      <c r="A35" s="84">
        <v>4</v>
      </c>
      <c r="B35" s="85"/>
      <c r="C35" s="85"/>
      <c r="D35" s="85"/>
      <c r="E35" s="65"/>
    </row>
    <row r="36" spans="1:5" x14ac:dyDescent="0.15">
      <c r="A36" s="84">
        <v>5</v>
      </c>
      <c r="B36" s="85"/>
      <c r="C36" s="85"/>
      <c r="D36" s="85"/>
      <c r="E36" s="85"/>
    </row>
    <row r="38" spans="1:5" x14ac:dyDescent="0.15">
      <c r="B38" s="149" t="s">
        <v>133</v>
      </c>
      <c r="C38" s="150"/>
      <c r="D38" s="150"/>
      <c r="E38" s="150"/>
    </row>
    <row r="39" spans="1:5" x14ac:dyDescent="0.15">
      <c r="A39" s="78"/>
      <c r="B39" s="5" t="s">
        <v>36</v>
      </c>
      <c r="C39" s="7" t="s">
        <v>39</v>
      </c>
      <c r="D39" s="8" t="s">
        <v>38</v>
      </c>
      <c r="E39" s="6" t="s">
        <v>37</v>
      </c>
    </row>
    <row r="40" spans="1:5" ht="45" x14ac:dyDescent="0.15">
      <c r="A40" s="79" t="s">
        <v>40</v>
      </c>
      <c r="B40" s="80" t="s">
        <v>41</v>
      </c>
      <c r="C40" s="81" t="s">
        <v>42</v>
      </c>
      <c r="D40" s="82" t="s">
        <v>43</v>
      </c>
      <c r="E40" s="83" t="s">
        <v>44</v>
      </c>
    </row>
    <row r="41" spans="1:5" x14ac:dyDescent="0.15">
      <c r="A41" s="79">
        <v>1</v>
      </c>
      <c r="B41" s="9" t="s">
        <v>102</v>
      </c>
      <c r="C41" s="65"/>
      <c r="D41" s="65"/>
      <c r="E41" s="65"/>
    </row>
    <row r="42" spans="1:5" x14ac:dyDescent="0.15">
      <c r="A42" s="79">
        <v>2</v>
      </c>
      <c r="B42" s="9" t="s">
        <v>87</v>
      </c>
      <c r="C42" s="9"/>
      <c r="D42" s="65"/>
      <c r="E42" s="85"/>
    </row>
    <row r="43" spans="1:5" x14ac:dyDescent="0.15">
      <c r="A43" s="79">
        <v>3</v>
      </c>
      <c r="B43" s="9" t="s">
        <v>86</v>
      </c>
      <c r="C43" s="85"/>
      <c r="D43" s="85"/>
      <c r="E43" s="85"/>
    </row>
    <row r="44" spans="1:5" x14ac:dyDescent="0.15">
      <c r="A44" s="79">
        <v>4</v>
      </c>
      <c r="B44" s="9" t="s">
        <v>103</v>
      </c>
      <c r="C44" s="85"/>
      <c r="D44" s="85"/>
      <c r="E44" s="9"/>
    </row>
    <row r="45" spans="1:5" x14ac:dyDescent="0.15">
      <c r="A45" s="79">
        <v>5</v>
      </c>
      <c r="B45" s="85"/>
      <c r="C45" s="85"/>
      <c r="D45" s="85"/>
      <c r="E45" s="85"/>
    </row>
    <row r="47" spans="1:5" x14ac:dyDescent="0.15">
      <c r="B47" s="149" t="s">
        <v>136</v>
      </c>
      <c r="C47" s="150"/>
      <c r="D47" s="150"/>
      <c r="E47" s="150"/>
    </row>
    <row r="48" spans="1:5" x14ac:dyDescent="0.15">
      <c r="A48" s="78"/>
      <c r="B48" s="5" t="s">
        <v>36</v>
      </c>
      <c r="C48" s="7" t="s">
        <v>39</v>
      </c>
      <c r="D48" s="8" t="s">
        <v>38</v>
      </c>
      <c r="E48" s="6" t="s">
        <v>37</v>
      </c>
    </row>
    <row r="49" spans="1:5" ht="45" x14ac:dyDescent="0.15">
      <c r="A49" s="79" t="s">
        <v>40</v>
      </c>
      <c r="B49" s="80" t="s">
        <v>41</v>
      </c>
      <c r="C49" s="81" t="s">
        <v>42</v>
      </c>
      <c r="D49" s="82" t="s">
        <v>43</v>
      </c>
      <c r="E49" s="83" t="s">
        <v>44</v>
      </c>
    </row>
    <row r="50" spans="1:5" x14ac:dyDescent="0.15">
      <c r="A50" s="84">
        <v>1</v>
      </c>
      <c r="B50" s="9" t="s">
        <v>116</v>
      </c>
      <c r="C50" s="9" t="s">
        <v>117</v>
      </c>
      <c r="D50" s="9" t="s">
        <v>104</v>
      </c>
      <c r="E50" s="9" t="s">
        <v>105</v>
      </c>
    </row>
    <row r="51" spans="1:5" x14ac:dyDescent="0.15">
      <c r="A51" s="84">
        <v>2</v>
      </c>
      <c r="B51" s="85"/>
      <c r="C51" s="9"/>
      <c r="D51" s="9" t="s">
        <v>88</v>
      </c>
      <c r="E51" s="85"/>
    </row>
    <row r="52" spans="1:5" x14ac:dyDescent="0.15">
      <c r="A52" s="84">
        <v>3</v>
      </c>
      <c r="B52" s="85"/>
      <c r="C52" s="85"/>
      <c r="D52" s="85"/>
      <c r="E52" s="85"/>
    </row>
    <row r="53" spans="1:5" x14ac:dyDescent="0.15">
      <c r="A53" s="84">
        <v>4</v>
      </c>
      <c r="B53" s="85"/>
      <c r="C53" s="85"/>
      <c r="D53" s="85"/>
      <c r="E53" s="65"/>
    </row>
    <row r="54" spans="1:5" x14ac:dyDescent="0.15">
      <c r="A54" s="84">
        <v>5</v>
      </c>
      <c r="B54" s="85"/>
      <c r="C54" s="85"/>
      <c r="D54" s="85"/>
      <c r="E54" s="85"/>
    </row>
    <row r="56" spans="1:5" x14ac:dyDescent="0.15">
      <c r="B56" s="149" t="s">
        <v>183</v>
      </c>
      <c r="C56" s="150"/>
      <c r="D56" s="150"/>
      <c r="E56" s="150"/>
    </row>
    <row r="57" spans="1:5" x14ac:dyDescent="0.15">
      <c r="A57" s="78"/>
      <c r="B57" s="5" t="s">
        <v>36</v>
      </c>
      <c r="C57" s="7" t="s">
        <v>39</v>
      </c>
      <c r="D57" s="8" t="s">
        <v>38</v>
      </c>
      <c r="E57" s="6" t="s">
        <v>37</v>
      </c>
    </row>
    <row r="58" spans="1:5" ht="45" x14ac:dyDescent="0.15">
      <c r="A58" s="79" t="s">
        <v>40</v>
      </c>
      <c r="B58" s="80" t="s">
        <v>41</v>
      </c>
      <c r="C58" s="81" t="s">
        <v>42</v>
      </c>
      <c r="D58" s="82" t="s">
        <v>43</v>
      </c>
      <c r="E58" s="83" t="s">
        <v>44</v>
      </c>
    </row>
    <row r="59" spans="1:5" x14ac:dyDescent="0.15">
      <c r="A59" s="84">
        <v>1</v>
      </c>
      <c r="B59" s="9" t="s">
        <v>89</v>
      </c>
      <c r="C59" s="9" t="s">
        <v>90</v>
      </c>
      <c r="D59" s="9" t="s">
        <v>106</v>
      </c>
      <c r="E59" s="85"/>
    </row>
    <row r="60" spans="1:5" ht="15" x14ac:dyDescent="0.15">
      <c r="A60" s="84">
        <v>2</v>
      </c>
      <c r="B60" s="9" t="s">
        <v>91</v>
      </c>
      <c r="C60" s="85"/>
      <c r="D60" s="77" t="s">
        <v>94</v>
      </c>
      <c r="E60" s="85"/>
    </row>
    <row r="61" spans="1:5" x14ac:dyDescent="0.15">
      <c r="A61" s="84">
        <v>3</v>
      </c>
      <c r="B61" s="85"/>
      <c r="C61" s="85"/>
      <c r="D61" s="9" t="s">
        <v>95</v>
      </c>
      <c r="E61" s="85"/>
    </row>
    <row r="62" spans="1:5" x14ac:dyDescent="0.15">
      <c r="A62" s="84">
        <v>4</v>
      </c>
      <c r="B62" s="85"/>
      <c r="C62" s="85"/>
      <c r="D62" s="85"/>
      <c r="E62" s="65"/>
    </row>
    <row r="63" spans="1:5" x14ac:dyDescent="0.15">
      <c r="A63" s="84">
        <v>5</v>
      </c>
      <c r="B63" s="85"/>
      <c r="C63" s="85"/>
      <c r="D63" s="85"/>
      <c r="E63" s="85"/>
    </row>
  </sheetData>
  <mergeCells count="6">
    <mergeCell ref="B56:E56"/>
    <mergeCell ref="B11:E11"/>
    <mergeCell ref="B20:E20"/>
    <mergeCell ref="B29:E29"/>
    <mergeCell ref="B38:E38"/>
    <mergeCell ref="B47:E4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S88"/>
  <sheetViews>
    <sheetView topLeftCell="H16" zoomScale="106" zoomScaleNormal="150" workbookViewId="0">
      <selection activeCell="S26" sqref="S26"/>
    </sheetView>
  </sheetViews>
  <sheetFormatPr baseColWidth="10" defaultColWidth="8.83203125" defaultRowHeight="14" x14ac:dyDescent="0.15"/>
  <cols>
    <col min="1" max="1" width="38.6640625" bestFit="1" customWidth="1"/>
    <col min="2" max="2" width="12.6640625" customWidth="1"/>
    <col min="3" max="3" width="8.6640625" customWidth="1"/>
    <col min="7" max="7" width="8.6640625" customWidth="1"/>
    <col min="8" max="8" width="24.1640625" customWidth="1"/>
    <col min="10" max="10" width="11.6640625" customWidth="1"/>
    <col min="11" max="11" width="59.6640625" customWidth="1"/>
    <col min="12" max="18" width="10.6640625" customWidth="1"/>
  </cols>
  <sheetData>
    <row r="1" spans="1:18" ht="15" x14ac:dyDescent="0.15">
      <c r="A1" s="4" t="s">
        <v>9</v>
      </c>
      <c r="B1" s="4" t="s">
        <v>184</v>
      </c>
    </row>
    <row r="2" spans="1:18" ht="15" x14ac:dyDescent="0.15">
      <c r="A2" s="4" t="s">
        <v>10</v>
      </c>
      <c r="B2" s="24">
        <v>2566</v>
      </c>
    </row>
    <row r="3" spans="1:18" x14ac:dyDescent="0.15">
      <c r="J3" s="25" t="s">
        <v>118</v>
      </c>
    </row>
    <row r="4" spans="1:18" ht="16" customHeight="1" x14ac:dyDescent="0.15">
      <c r="A4" s="13" t="s">
        <v>119</v>
      </c>
      <c r="B4" s="170"/>
      <c r="C4" s="171"/>
      <c r="D4" s="171"/>
      <c r="E4" s="171"/>
      <c r="F4" s="171"/>
      <c r="G4" s="171"/>
      <c r="H4" s="172"/>
    </row>
    <row r="5" spans="1:18" ht="60" x14ac:dyDescent="0.15">
      <c r="A5" s="44" t="s">
        <v>187</v>
      </c>
      <c r="B5" s="174" t="s">
        <v>45</v>
      </c>
      <c r="C5" s="175"/>
      <c r="D5" s="175"/>
      <c r="E5" s="175"/>
      <c r="F5" s="175"/>
      <c r="G5" s="175"/>
      <c r="H5" s="176"/>
      <c r="J5" s="9" t="s">
        <v>120</v>
      </c>
      <c r="K5" s="9" t="s">
        <v>121</v>
      </c>
      <c r="L5" s="12" t="s">
        <v>74</v>
      </c>
      <c r="M5" s="12" t="s">
        <v>75</v>
      </c>
      <c r="N5" s="12" t="s">
        <v>76</v>
      </c>
      <c r="O5" s="12" t="s">
        <v>77</v>
      </c>
      <c r="P5" s="12" t="s">
        <v>57</v>
      </c>
      <c r="Q5" s="12" t="s">
        <v>78</v>
      </c>
      <c r="R5" s="22" t="s">
        <v>79</v>
      </c>
    </row>
    <row r="6" spans="1:18" ht="18" customHeight="1" x14ac:dyDescent="0.15">
      <c r="A6" s="151" t="s">
        <v>47</v>
      </c>
      <c r="B6" s="157" t="s">
        <v>188</v>
      </c>
      <c r="C6" s="158"/>
      <c r="D6" s="158"/>
      <c r="E6" s="158"/>
      <c r="F6" s="158"/>
      <c r="G6" s="158"/>
      <c r="H6" s="159"/>
      <c r="J6" s="161" t="s">
        <v>122</v>
      </c>
      <c r="K6" s="162"/>
      <c r="L6" s="162"/>
      <c r="M6" s="162"/>
      <c r="N6" s="162"/>
      <c r="O6" s="162"/>
      <c r="P6" s="162"/>
      <c r="Q6" s="162"/>
      <c r="R6" s="163"/>
    </row>
    <row r="7" spans="1:18" ht="16" customHeight="1" x14ac:dyDescent="0.15">
      <c r="A7" s="173"/>
      <c r="B7" s="34" t="s">
        <v>123</v>
      </c>
      <c r="C7" s="160" t="s">
        <v>194</v>
      </c>
      <c r="D7" s="160"/>
      <c r="E7" s="160"/>
      <c r="F7" s="160"/>
      <c r="G7" s="160"/>
      <c r="H7" s="160"/>
      <c r="J7" s="21" t="s">
        <v>50</v>
      </c>
      <c r="K7" s="21" t="str">
        <f>C7</f>
        <v>โครงการอนุรักษ์ฟื้นฟูแหล่งน้ำพร้อมกระจายน้ำด้วยพลังงานแสงอาทิตย์</v>
      </c>
      <c r="L7" s="35">
        <f>'8.ค่าน้ำหนักโครงการ'!C5</f>
        <v>25</v>
      </c>
      <c r="M7" s="35">
        <f>'8.ค่าน้ำหนักโครงการ'!D5</f>
        <v>14</v>
      </c>
      <c r="N7" s="35">
        <f>'8.ค่าน้ำหนักโครงการ'!E5</f>
        <v>15</v>
      </c>
      <c r="O7" s="35">
        <f>'8.ค่าน้ำหนักโครงการ'!F5</f>
        <v>18</v>
      </c>
      <c r="P7" s="35">
        <f>'8.ค่าน้ำหนักโครงการ'!G5</f>
        <v>10</v>
      </c>
      <c r="Q7" s="35">
        <f>'8.ค่าน้ำหนักโครงการ'!H5</f>
        <v>10</v>
      </c>
      <c r="R7" s="126">
        <f>SUM(L7:Q7)</f>
        <v>92</v>
      </c>
    </row>
    <row r="8" spans="1:18" ht="16" customHeight="1" x14ac:dyDescent="0.15">
      <c r="A8" s="173"/>
      <c r="B8" s="34" t="s">
        <v>124</v>
      </c>
      <c r="C8" s="160" t="s">
        <v>189</v>
      </c>
      <c r="D8" s="160"/>
      <c r="E8" s="160"/>
      <c r="F8" s="160"/>
      <c r="G8" s="160"/>
      <c r="H8" s="160"/>
      <c r="J8" s="21" t="s">
        <v>51</v>
      </c>
      <c r="K8" s="21" t="str">
        <f t="shared" ref="K8:K10" si="0">C8</f>
        <v>โครงการจัดหาแหล่งน้ำและเพิ่มพื้นที่ชลประทาน</v>
      </c>
      <c r="L8" s="35">
        <f>'8.ค่าน้ำหนักโครงการ'!C6</f>
        <v>23</v>
      </c>
      <c r="M8" s="35">
        <f>'8.ค่าน้ำหนักโครงการ'!D6</f>
        <v>14</v>
      </c>
      <c r="N8" s="35">
        <f>'8.ค่าน้ำหนักโครงการ'!E6</f>
        <v>15</v>
      </c>
      <c r="O8" s="35">
        <f>'8.ค่าน้ำหนักโครงการ'!F6</f>
        <v>19</v>
      </c>
      <c r="P8" s="35">
        <f>'8.ค่าน้ำหนักโครงการ'!G6</f>
        <v>10</v>
      </c>
      <c r="Q8" s="35">
        <f>'8.ค่าน้ำหนักโครงการ'!H6</f>
        <v>10</v>
      </c>
      <c r="R8" s="126">
        <f>SUM(L8:Q8)</f>
        <v>91</v>
      </c>
    </row>
    <row r="9" spans="1:18" ht="16" customHeight="1" x14ac:dyDescent="0.15">
      <c r="A9" s="173"/>
      <c r="B9" s="157" t="s">
        <v>192</v>
      </c>
      <c r="C9" s="158"/>
      <c r="D9" s="158"/>
      <c r="E9" s="158"/>
      <c r="F9" s="158"/>
      <c r="G9" s="158"/>
      <c r="H9" s="159"/>
      <c r="J9" s="164" t="str">
        <f>B9</f>
        <v>ความเสี่ยง : พืชขาดน้ำ/น้ำบริโภคไม่เพียงพอ/อุตสาหกรรมขาดน้ำในการผลิต</v>
      </c>
      <c r="K9" s="165"/>
      <c r="L9" s="165"/>
      <c r="M9" s="165"/>
      <c r="N9" s="165"/>
      <c r="O9" s="165"/>
      <c r="P9" s="165"/>
      <c r="Q9" s="165"/>
      <c r="R9" s="166"/>
    </row>
    <row r="10" spans="1:18" ht="16" customHeight="1" x14ac:dyDescent="0.15">
      <c r="A10" s="173"/>
      <c r="B10" s="34" t="s">
        <v>126</v>
      </c>
      <c r="C10" s="160" t="s">
        <v>193</v>
      </c>
      <c r="D10" s="160"/>
      <c r="E10" s="160"/>
      <c r="F10" s="160"/>
      <c r="G10" s="160"/>
      <c r="H10" s="160"/>
      <c r="J10" s="21" t="s">
        <v>53</v>
      </c>
      <c r="K10" s="21" t="str">
        <f t="shared" si="0"/>
        <v>โครงการขยายเขตจำหน่ายน้ำ</v>
      </c>
      <c r="L10" s="35">
        <f>'8.ค่าน้ำหนักโครงการ'!C7</f>
        <v>20</v>
      </c>
      <c r="M10" s="35">
        <f>'8.ค่าน้ำหนักโครงการ'!D7</f>
        <v>14</v>
      </c>
      <c r="N10" s="35">
        <f>'8.ค่าน้ำหนักโครงการ'!E7</f>
        <v>15</v>
      </c>
      <c r="O10" s="35">
        <f>'8.ค่าน้ำหนักโครงการ'!F7</f>
        <v>15</v>
      </c>
      <c r="P10" s="35">
        <f>'8.ค่าน้ำหนักโครงการ'!G7</f>
        <v>15</v>
      </c>
      <c r="Q10" s="35">
        <f>'8.ค่าน้ำหนักโครงการ'!H7</f>
        <v>10</v>
      </c>
      <c r="R10" s="126">
        <f t="shared" ref="R10" si="1">SUM(L10:Q10)</f>
        <v>89</v>
      </c>
    </row>
    <row r="11" spans="1:18" ht="16" customHeight="1" x14ac:dyDescent="0.15">
      <c r="A11" s="151" t="s">
        <v>48</v>
      </c>
      <c r="B11" s="157" t="s">
        <v>190</v>
      </c>
      <c r="C11" s="158"/>
      <c r="D11" s="158"/>
      <c r="E11" s="158"/>
      <c r="F11" s="158"/>
      <c r="G11" s="158"/>
      <c r="H11" s="159"/>
      <c r="J11" s="164" t="str">
        <f>B11</f>
        <v>ความเสี่ยง : ความขัดแย้งของผู้ใช้น้ำ (อุตสาหกรรม/เกษตร/ครัวเรือน)</v>
      </c>
      <c r="K11" s="165"/>
      <c r="L11" s="165"/>
      <c r="M11" s="165"/>
      <c r="N11" s="165"/>
      <c r="O11" s="165"/>
      <c r="P11" s="165"/>
      <c r="Q11" s="165"/>
      <c r="R11" s="166"/>
    </row>
    <row r="12" spans="1:18" ht="16" customHeight="1" x14ac:dyDescent="0.15">
      <c r="A12" s="152"/>
      <c r="B12" s="34" t="s">
        <v>125</v>
      </c>
      <c r="C12" s="167" t="s">
        <v>191</v>
      </c>
      <c r="D12" s="168"/>
      <c r="E12" s="168"/>
      <c r="F12" s="168"/>
      <c r="G12" s="168"/>
      <c r="H12" s="169"/>
      <c r="J12" s="21" t="s">
        <v>52</v>
      </c>
      <c r="K12" s="21" t="str">
        <f t="shared" ref="K12" si="2">C12</f>
        <v>โครงการจัดตั้งกลุ่มผู้ใช้น้ำ</v>
      </c>
      <c r="L12" s="35">
        <f>'8.ค่าน้ำหนักโครงการ'!C8</f>
        <v>25</v>
      </c>
      <c r="M12" s="35">
        <f>'8.ค่าน้ำหนักโครงการ'!D8</f>
        <v>15</v>
      </c>
      <c r="N12" s="35">
        <f>'8.ค่าน้ำหนักโครงการ'!E8</f>
        <v>15</v>
      </c>
      <c r="O12" s="35">
        <f>'8.ค่าน้ำหนักโครงการ'!F8</f>
        <v>18</v>
      </c>
      <c r="P12" s="35">
        <f>'8.ค่าน้ำหนักโครงการ'!G8</f>
        <v>11</v>
      </c>
      <c r="Q12" s="35">
        <f>'8.ค่าน้ำหนักโครงการ'!H8</f>
        <v>10</v>
      </c>
      <c r="R12" s="126">
        <f t="shared" ref="R12" si="3">SUM(L12:Q12)</f>
        <v>94</v>
      </c>
    </row>
    <row r="13" spans="1:18" ht="16" customHeight="1" x14ac:dyDescent="0.15">
      <c r="A13" s="151" t="s">
        <v>49</v>
      </c>
      <c r="B13" s="34"/>
      <c r="C13" s="160"/>
      <c r="D13" s="160"/>
      <c r="E13" s="160"/>
      <c r="F13" s="160"/>
      <c r="G13" s="160"/>
      <c r="H13" s="160"/>
      <c r="J13" s="36"/>
      <c r="K13" s="36"/>
      <c r="L13" s="36"/>
      <c r="M13" s="36"/>
      <c r="N13" s="36"/>
      <c r="O13" s="36"/>
      <c r="P13" s="36"/>
      <c r="Q13" s="36"/>
      <c r="R13" s="36"/>
    </row>
    <row r="14" spans="1:18" ht="16" customHeight="1" x14ac:dyDescent="0.15">
      <c r="A14" s="152"/>
      <c r="B14" s="34"/>
      <c r="C14" s="160"/>
      <c r="D14" s="160"/>
      <c r="E14" s="160"/>
      <c r="F14" s="160"/>
      <c r="G14" s="160"/>
      <c r="H14" s="160"/>
      <c r="J14" s="36"/>
      <c r="K14" s="36"/>
      <c r="L14" s="36"/>
      <c r="M14" s="36"/>
      <c r="N14" s="36"/>
      <c r="O14" s="36"/>
      <c r="P14" s="36"/>
      <c r="Q14" s="36"/>
      <c r="R14" s="36"/>
    </row>
    <row r="15" spans="1:18" x14ac:dyDescent="0.15">
      <c r="J15" s="161"/>
      <c r="K15" s="162"/>
      <c r="L15" s="162"/>
      <c r="M15" s="162"/>
      <c r="N15" s="162"/>
      <c r="O15" s="162"/>
      <c r="P15" s="162"/>
      <c r="Q15" s="162"/>
      <c r="R15" s="163"/>
    </row>
    <row r="17" spans="1:19" ht="16" customHeight="1" x14ac:dyDescent="0.15">
      <c r="A17" s="13" t="s">
        <v>128</v>
      </c>
      <c r="B17" s="170"/>
      <c r="C17" s="171"/>
      <c r="D17" s="171"/>
      <c r="E17" s="171"/>
      <c r="F17" s="171"/>
      <c r="G17" s="171"/>
      <c r="H17" s="172"/>
    </row>
    <row r="18" spans="1:19" ht="60" x14ac:dyDescent="0.15">
      <c r="A18" s="44" t="s">
        <v>187</v>
      </c>
      <c r="B18" s="26" t="s">
        <v>45</v>
      </c>
      <c r="C18" s="27"/>
      <c r="D18" s="27"/>
      <c r="E18" s="27"/>
      <c r="F18" s="27"/>
      <c r="G18" s="27"/>
      <c r="H18" s="28"/>
      <c r="J18" s="9" t="s">
        <v>120</v>
      </c>
      <c r="K18" s="9" t="s">
        <v>121</v>
      </c>
      <c r="L18" s="12" t="s">
        <v>74</v>
      </c>
      <c r="M18" s="12" t="s">
        <v>75</v>
      </c>
      <c r="N18" s="12" t="s">
        <v>76</v>
      </c>
      <c r="O18" s="12" t="s">
        <v>77</v>
      </c>
      <c r="P18" s="12" t="s">
        <v>57</v>
      </c>
      <c r="Q18" s="12" t="s">
        <v>78</v>
      </c>
      <c r="R18" s="22" t="s">
        <v>79</v>
      </c>
    </row>
    <row r="19" spans="1:19" s="37" customFormat="1" ht="14" customHeight="1" x14ac:dyDescent="0.15">
      <c r="A19" s="153" t="s">
        <v>211</v>
      </c>
      <c r="B19" s="29" t="s">
        <v>195</v>
      </c>
      <c r="C19" s="30"/>
      <c r="D19" s="30"/>
      <c r="E19" s="30"/>
      <c r="F19" s="30"/>
      <c r="G19" s="30"/>
      <c r="H19" s="31"/>
      <c r="J19" s="29" t="s">
        <v>132</v>
      </c>
      <c r="K19" s="30"/>
      <c r="L19" s="30"/>
      <c r="M19" s="30"/>
      <c r="N19" s="30"/>
      <c r="O19" s="30"/>
      <c r="P19" s="30"/>
      <c r="Q19" s="30"/>
      <c r="R19" s="125"/>
    </row>
    <row r="20" spans="1:19" ht="15" customHeight="1" x14ac:dyDescent="0.15">
      <c r="A20" s="153"/>
      <c r="B20" s="38" t="s">
        <v>123</v>
      </c>
      <c r="C20" s="167" t="s">
        <v>196</v>
      </c>
      <c r="D20" s="168"/>
      <c r="E20" s="168"/>
      <c r="F20" s="168"/>
      <c r="G20" s="168"/>
      <c r="H20" s="169"/>
      <c r="J20" s="21" t="s">
        <v>50</v>
      </c>
      <c r="K20" s="21" t="str">
        <f>C20</f>
        <v>โครงการแหล่งน้ำในไร่/แปลงเกษตรนอกเขตชลประทาน</v>
      </c>
      <c r="L20" s="35">
        <f>'8.ค่าน้ำหนักโครงการ'!C20</f>
        <v>24.2</v>
      </c>
      <c r="M20" s="35">
        <f>'8.ค่าน้ำหนักโครงการ'!D20</f>
        <v>14.2</v>
      </c>
      <c r="N20" s="35">
        <f>'8.ค่าน้ำหนักโครงการ'!E20</f>
        <v>13.8</v>
      </c>
      <c r="O20" s="35">
        <f>'8.ค่าน้ำหนักโครงการ'!F20</f>
        <v>18.399999999999999</v>
      </c>
      <c r="P20" s="35">
        <f>'8.ค่าน้ำหนักโครงการ'!G20</f>
        <v>14</v>
      </c>
      <c r="Q20" s="35">
        <f>'8.ค่าน้ำหนักโครงการ'!H20</f>
        <v>9</v>
      </c>
      <c r="R20" s="126">
        <f>'8.ค่าน้ำหนักโครงการ'!I20</f>
        <v>93.6</v>
      </c>
      <c r="S20" s="25"/>
    </row>
    <row r="21" spans="1:19" ht="15" customHeight="1" x14ac:dyDescent="0.15">
      <c r="A21" s="153"/>
      <c r="B21" s="38" t="s">
        <v>124</v>
      </c>
      <c r="C21" s="167" t="s">
        <v>197</v>
      </c>
      <c r="D21" s="168"/>
      <c r="E21" s="168"/>
      <c r="F21" s="168"/>
      <c r="G21" s="168"/>
      <c r="H21" s="169"/>
      <c r="I21" s="25"/>
      <c r="J21" s="21" t="s">
        <v>51</v>
      </c>
      <c r="K21" s="21" t="str">
        <f t="shared" ref="K21" si="4">C21</f>
        <v>โครงการส่งเสริมการผลิตตามแนวเกษตรทฤษฏีใหม่ เกษตรยั่งยืน เกษตรผสมผสาน</v>
      </c>
      <c r="L21" s="35">
        <f>'8.ค่าน้ำหนักโครงการ'!C21</f>
        <v>23.4</v>
      </c>
      <c r="M21" s="35">
        <f>'8.ค่าน้ำหนักโครงการ'!D21</f>
        <v>13.8</v>
      </c>
      <c r="N21" s="35">
        <f>'8.ค่าน้ำหนักโครงการ'!E21</f>
        <v>13.6</v>
      </c>
      <c r="O21" s="35">
        <f>'8.ค่าน้ำหนักโครงการ'!F21</f>
        <v>17.399999999999999</v>
      </c>
      <c r="P21" s="35">
        <f>'8.ค่าน้ำหนักโครงการ'!G21</f>
        <v>14.4</v>
      </c>
      <c r="Q21" s="35">
        <f>'8.ค่าน้ำหนักโครงการ'!H21</f>
        <v>8.1999999999999993</v>
      </c>
      <c r="R21" s="126">
        <f>'8.ค่าน้ำหนักโครงการ'!I21</f>
        <v>90.800000000000011</v>
      </c>
    </row>
    <row r="22" spans="1:19" s="37" customFormat="1" x14ac:dyDescent="0.15">
      <c r="A22" s="153"/>
      <c r="B22" s="29" t="s">
        <v>198</v>
      </c>
      <c r="C22" s="30"/>
      <c r="D22" s="30"/>
      <c r="E22" s="30"/>
      <c r="F22" s="30"/>
      <c r="G22" s="30"/>
      <c r="H22" s="31"/>
      <c r="J22" s="29" t="str">
        <f>B22</f>
        <v>ความเสี่ยง : การเจริญเติบโตไม่สมบูรณ์/ผลผลิตไม่ได้คุณภาพ</v>
      </c>
      <c r="K22" s="30"/>
      <c r="L22" s="30"/>
      <c r="M22" s="30"/>
      <c r="N22" s="30"/>
      <c r="O22" s="30"/>
      <c r="P22" s="30"/>
      <c r="Q22" s="30"/>
      <c r="R22" s="125"/>
    </row>
    <row r="23" spans="1:19" ht="15" customHeight="1" x14ac:dyDescent="0.15">
      <c r="A23" s="153"/>
      <c r="B23" s="38" t="s">
        <v>125</v>
      </c>
      <c r="C23" s="167" t="s">
        <v>199</v>
      </c>
      <c r="D23" s="168"/>
      <c r="E23" s="168"/>
      <c r="F23" s="168"/>
      <c r="G23" s="168"/>
      <c r="H23" s="169"/>
      <c r="I23" s="25"/>
      <c r="J23" s="21" t="s">
        <v>52</v>
      </c>
      <c r="K23" s="21" t="str">
        <f t="shared" ref="K23" si="5">C23</f>
        <v>โครงการส่งเสริมการใช้น้ำอย่างมีประสิทธิภาพในไร่นา</v>
      </c>
      <c r="L23" s="35">
        <f>'8.ค่าน้ำหนักโครงการ'!C22</f>
        <v>22.6</v>
      </c>
      <c r="M23" s="35">
        <f>'8.ค่าน้ำหนักโครงการ'!D22</f>
        <v>12.6</v>
      </c>
      <c r="N23" s="35">
        <f>'8.ค่าน้ำหนักโครงการ'!E22</f>
        <v>12.4</v>
      </c>
      <c r="O23" s="35">
        <f>'8.ค่าน้ำหนักโครงการ'!F22</f>
        <v>17.2</v>
      </c>
      <c r="P23" s="35">
        <f>'8.ค่าน้ำหนักโครงการ'!G22</f>
        <v>13.8</v>
      </c>
      <c r="Q23" s="35">
        <f>'8.ค่าน้ำหนักโครงการ'!H22</f>
        <v>7.8</v>
      </c>
      <c r="R23" s="126">
        <f>'8.ค่าน้ำหนักโครงการ'!I22</f>
        <v>86.399999999999991</v>
      </c>
    </row>
    <row r="24" spans="1:19" s="37" customFormat="1" ht="14" customHeight="1" x14ac:dyDescent="0.15">
      <c r="A24" s="153"/>
      <c r="B24" s="29" t="s">
        <v>200</v>
      </c>
      <c r="C24" s="30"/>
      <c r="D24" s="30"/>
      <c r="E24" s="30"/>
      <c r="F24" s="30"/>
      <c r="G24" s="30"/>
      <c r="H24" s="31"/>
      <c r="J24" s="29" t="str">
        <f>B24</f>
        <v>ความเสี่ยง : การชะล้างหน้าดิน</v>
      </c>
      <c r="K24" s="30"/>
      <c r="L24" s="30"/>
      <c r="M24" s="30"/>
      <c r="N24" s="30"/>
      <c r="O24" s="30"/>
      <c r="P24" s="30"/>
      <c r="Q24" s="30"/>
      <c r="R24" s="125"/>
    </row>
    <row r="25" spans="1:19" ht="15" x14ac:dyDescent="0.15">
      <c r="A25" s="153"/>
      <c r="B25" s="38" t="s">
        <v>126</v>
      </c>
      <c r="C25" s="167" t="s">
        <v>201</v>
      </c>
      <c r="D25" s="168"/>
      <c r="E25" s="168"/>
      <c r="F25" s="168"/>
      <c r="G25" s="168"/>
      <c r="H25" s="169"/>
      <c r="J25" s="21" t="s">
        <v>53</v>
      </c>
      <c r="K25" s="45" t="str">
        <f t="shared" ref="K25" si="6">C25</f>
        <v>โครงการส่งเสริมการปลูกหญ้าแฝก</v>
      </c>
      <c r="L25" s="35">
        <f>'8.ค่าน้ำหนักโครงการ'!C23</f>
        <v>20.2</v>
      </c>
      <c r="M25" s="35">
        <f>'8.ค่าน้ำหนักโครงการ'!D23</f>
        <v>12</v>
      </c>
      <c r="N25" s="35">
        <f>'8.ค่าน้ำหนักโครงการ'!E23</f>
        <v>12</v>
      </c>
      <c r="O25" s="35">
        <f>'8.ค่าน้ำหนักโครงการ'!F23</f>
        <v>16</v>
      </c>
      <c r="P25" s="35">
        <f>'8.ค่าน้ำหนักโครงการ'!G23</f>
        <v>13.2</v>
      </c>
      <c r="Q25" s="35">
        <f>'8.ค่าน้ำหนักโครงการ'!H23</f>
        <v>8.1999999999999993</v>
      </c>
      <c r="R25" s="126">
        <f>'8.ค่าน้ำหนักโครงการ'!I23</f>
        <v>81.600000000000009</v>
      </c>
    </row>
    <row r="26" spans="1:19" ht="15" x14ac:dyDescent="0.15">
      <c r="A26" s="153"/>
      <c r="B26" s="38" t="s">
        <v>127</v>
      </c>
      <c r="C26" s="167" t="s">
        <v>205</v>
      </c>
      <c r="D26" s="168"/>
      <c r="E26" s="168"/>
      <c r="F26" s="168"/>
      <c r="G26" s="168"/>
      <c r="H26" s="169"/>
      <c r="J26" s="21" t="s">
        <v>54</v>
      </c>
      <c r="K26" s="46" t="str">
        <f>C26</f>
        <v>โครงการไถกลบและผลิตปุ๋ยอินทรีย์เนื่องจากการเกิดก๊าซเรือนกระจก</v>
      </c>
      <c r="L26" s="35">
        <f>'8.ค่าน้ำหนักโครงการ'!C24</f>
        <v>24</v>
      </c>
      <c r="M26" s="35">
        <f>'8.ค่าน้ำหนักโครงการ'!D24</f>
        <v>13.8</v>
      </c>
      <c r="N26" s="35">
        <f>'8.ค่าน้ำหนักโครงการ'!E24</f>
        <v>14</v>
      </c>
      <c r="O26" s="35">
        <f>'8.ค่าน้ำหนักโครงการ'!F24</f>
        <v>17.600000000000001</v>
      </c>
      <c r="P26" s="35">
        <f>'8.ค่าน้ำหนักโครงการ'!G24</f>
        <v>14</v>
      </c>
      <c r="Q26" s="35">
        <f>'8.ค่าน้ำหนักโครงการ'!H24</f>
        <v>8.6</v>
      </c>
      <c r="R26" s="126">
        <f>'8.ค่าน้ำหนักโครงการ'!I24</f>
        <v>92</v>
      </c>
    </row>
    <row r="27" spans="1:19" s="37" customFormat="1" x14ac:dyDescent="0.15">
      <c r="A27" s="173" t="s">
        <v>48</v>
      </c>
      <c r="B27" s="29" t="s">
        <v>202</v>
      </c>
      <c r="C27" s="30"/>
      <c r="D27" s="30"/>
      <c r="E27" s="30"/>
      <c r="F27" s="30"/>
      <c r="G27" s="30"/>
      <c r="H27" s="31"/>
      <c r="J27" s="32" t="str">
        <f>B27</f>
        <v>ความเสี่ยง : การระบาดของแมลง</v>
      </c>
      <c r="K27" s="33"/>
      <c r="L27" s="33"/>
      <c r="M27" s="33"/>
      <c r="N27" s="33"/>
      <c r="O27" s="33"/>
      <c r="P27" s="33"/>
      <c r="Q27" s="33"/>
      <c r="R27" s="125"/>
    </row>
    <row r="28" spans="1:19" ht="30" customHeight="1" x14ac:dyDescent="0.15">
      <c r="A28" s="173"/>
      <c r="B28" s="38" t="s">
        <v>129</v>
      </c>
      <c r="C28" s="167" t="s">
        <v>203</v>
      </c>
      <c r="D28" s="168"/>
      <c r="E28" s="168"/>
      <c r="F28" s="168"/>
      <c r="G28" s="168"/>
      <c r="H28" s="169"/>
      <c r="J28" s="21" t="s">
        <v>55</v>
      </c>
      <c r="K28" s="21" t="str">
        <f t="shared" ref="K28" si="7">C28</f>
        <v>โครงการส่งเสริมการใช้สารชีวภัณฑ์และแมลงศัตรูธรรมชาติทดแทนการใช้สารเคมีทางการเกษตร</v>
      </c>
      <c r="L28" s="35">
        <f>'8.ค่าน้ำหนักโครงการ'!C25</f>
        <v>21.8</v>
      </c>
      <c r="M28" s="35">
        <f>'8.ค่าน้ำหนักโครงการ'!D25</f>
        <v>12.6</v>
      </c>
      <c r="N28" s="35">
        <f>'8.ค่าน้ำหนักโครงการ'!E25</f>
        <v>13</v>
      </c>
      <c r="O28" s="35">
        <f>'8.ค่าน้ำหนักโครงการ'!F25</f>
        <v>15.6</v>
      </c>
      <c r="P28" s="35">
        <f>'8.ค่าน้ำหนักโครงการ'!G25</f>
        <v>13.4</v>
      </c>
      <c r="Q28" s="35">
        <f>'8.ค่าน้ำหนักโครงการ'!H25</f>
        <v>7.8</v>
      </c>
      <c r="R28" s="126">
        <f>'8.ค่าน้ำหนักโครงการ'!I25</f>
        <v>84.2</v>
      </c>
    </row>
    <row r="29" spans="1:19" x14ac:dyDescent="0.15">
      <c r="A29" s="173"/>
      <c r="B29" s="29" t="s">
        <v>206</v>
      </c>
      <c r="C29" s="30"/>
      <c r="D29" s="30"/>
      <c r="E29" s="30"/>
      <c r="F29" s="30"/>
      <c r="G29" s="30"/>
      <c r="H29" s="31"/>
      <c r="J29" s="32" t="str">
        <f>B29</f>
        <v>ความเสี่ยง : การเกิดโรคในสัตว์มากขึ้น</v>
      </c>
      <c r="K29" s="33"/>
      <c r="L29" s="33"/>
      <c r="M29" s="33"/>
      <c r="N29" s="33"/>
      <c r="O29" s="33"/>
      <c r="P29" s="33"/>
      <c r="Q29" s="33"/>
      <c r="R29" s="125"/>
    </row>
    <row r="30" spans="1:19" ht="15" x14ac:dyDescent="0.15">
      <c r="A30" s="173"/>
      <c r="B30" s="38" t="s">
        <v>130</v>
      </c>
      <c r="C30" s="167" t="s">
        <v>204</v>
      </c>
      <c r="D30" s="168"/>
      <c r="E30" s="168"/>
      <c r="F30" s="168"/>
      <c r="G30" s="168"/>
      <c r="H30" s="169"/>
      <c r="J30" s="21" t="s">
        <v>56</v>
      </c>
      <c r="K30" s="21" t="str">
        <f t="shared" ref="K30" si="8">C30</f>
        <v>โครงการส่งเสริมป้องกันโรคในสัตว์และส่งเสริมสุขภาพสัตว์ที่ดี</v>
      </c>
      <c r="L30" s="35">
        <f>'8.ค่าน้ำหนักโครงการ'!C26</f>
        <v>22.4</v>
      </c>
      <c r="M30" s="35">
        <f>'8.ค่าน้ำหนักโครงการ'!D26</f>
        <v>12.8</v>
      </c>
      <c r="N30" s="35">
        <f>'8.ค่าน้ำหนักโครงการ'!E26</f>
        <v>13.8</v>
      </c>
      <c r="O30" s="35">
        <f>'8.ค่าน้ำหนักโครงการ'!F26</f>
        <v>16</v>
      </c>
      <c r="P30" s="35">
        <f>'8.ค่าน้ำหนักโครงการ'!G26</f>
        <v>13.4</v>
      </c>
      <c r="Q30" s="35">
        <f>'8.ค่าน้ำหนักโครงการ'!H26</f>
        <v>7.8</v>
      </c>
      <c r="R30" s="126">
        <f>'8.ค่าน้ำหนักโครงการ'!I26</f>
        <v>86.2</v>
      </c>
    </row>
    <row r="31" spans="1:19" ht="16" customHeight="1" x14ac:dyDescent="0.15">
      <c r="A31" s="153" t="s">
        <v>49</v>
      </c>
      <c r="B31" s="38"/>
      <c r="C31" s="160"/>
      <c r="D31" s="160"/>
      <c r="E31" s="160"/>
      <c r="F31" s="160"/>
      <c r="G31" s="160"/>
      <c r="H31" s="160"/>
      <c r="J31" s="21"/>
      <c r="K31" s="21"/>
      <c r="L31" s="21"/>
      <c r="M31" s="21"/>
      <c r="N31" s="21"/>
      <c r="O31" s="21"/>
      <c r="P31" s="21"/>
      <c r="Q31" s="21"/>
      <c r="R31" s="21"/>
    </row>
    <row r="32" spans="1:19" ht="14" customHeight="1" x14ac:dyDescent="0.15">
      <c r="A32" s="153"/>
      <c r="B32" s="34"/>
      <c r="C32" s="160"/>
      <c r="D32" s="160"/>
      <c r="E32" s="160"/>
      <c r="F32" s="160"/>
      <c r="G32" s="160"/>
      <c r="H32" s="160"/>
      <c r="J32" s="21"/>
      <c r="K32" s="21"/>
      <c r="L32" s="21"/>
      <c r="M32" s="21"/>
      <c r="N32" s="21"/>
      <c r="O32" s="21"/>
      <c r="P32" s="21"/>
      <c r="Q32" s="21"/>
      <c r="R32" s="21"/>
    </row>
    <row r="33" spans="1:18" ht="16" customHeight="1" x14ac:dyDescent="0.15">
      <c r="A33" s="153"/>
      <c r="B33" s="38"/>
      <c r="C33" s="160"/>
      <c r="D33" s="160"/>
      <c r="E33" s="160"/>
      <c r="F33" s="160"/>
      <c r="G33" s="160"/>
      <c r="H33" s="160"/>
      <c r="J33" s="21"/>
      <c r="K33" s="21"/>
      <c r="L33" s="21"/>
      <c r="M33" s="21"/>
      <c r="N33" s="21"/>
      <c r="O33" s="21"/>
      <c r="P33" s="21"/>
      <c r="Q33" s="21"/>
      <c r="R33" s="21"/>
    </row>
    <row r="34" spans="1:18" x14ac:dyDescent="0.15">
      <c r="A34" s="153"/>
      <c r="B34" s="34"/>
      <c r="C34" s="160"/>
      <c r="D34" s="160"/>
      <c r="E34" s="160"/>
      <c r="F34" s="160"/>
      <c r="G34" s="160"/>
      <c r="H34" s="160"/>
      <c r="J34" s="21"/>
      <c r="K34" s="21"/>
      <c r="L34" s="21"/>
      <c r="M34" s="21"/>
      <c r="N34" s="21"/>
      <c r="O34" s="21"/>
      <c r="P34" s="21"/>
      <c r="Q34" s="21"/>
      <c r="R34" s="21"/>
    </row>
    <row r="36" spans="1:18" ht="16" customHeight="1" x14ac:dyDescent="0.15">
      <c r="A36" s="13" t="s">
        <v>207</v>
      </c>
      <c r="B36" s="170"/>
      <c r="C36" s="171"/>
      <c r="D36" s="171"/>
      <c r="E36" s="171"/>
      <c r="F36" s="171"/>
      <c r="G36" s="171"/>
      <c r="H36" s="172"/>
    </row>
    <row r="37" spans="1:18" ht="60" x14ac:dyDescent="0.15">
      <c r="A37" s="44" t="s">
        <v>187</v>
      </c>
      <c r="B37" s="174" t="s">
        <v>45</v>
      </c>
      <c r="C37" s="175"/>
      <c r="D37" s="175"/>
      <c r="E37" s="175"/>
      <c r="F37" s="175"/>
      <c r="G37" s="175"/>
      <c r="H37" s="176"/>
      <c r="J37" s="9" t="s">
        <v>120</v>
      </c>
      <c r="K37" s="9" t="s">
        <v>121</v>
      </c>
      <c r="L37" s="12" t="s">
        <v>74</v>
      </c>
      <c r="M37" s="12" t="s">
        <v>75</v>
      </c>
      <c r="N37" s="12" t="s">
        <v>76</v>
      </c>
      <c r="O37" s="12" t="s">
        <v>77</v>
      </c>
      <c r="P37" s="12" t="s">
        <v>57</v>
      </c>
      <c r="Q37" s="12" t="s">
        <v>78</v>
      </c>
      <c r="R37" s="22" t="s">
        <v>79</v>
      </c>
    </row>
    <row r="38" spans="1:18" s="37" customFormat="1" ht="14" customHeight="1" x14ac:dyDescent="0.15">
      <c r="A38" s="151" t="s">
        <v>211</v>
      </c>
      <c r="B38" s="157" t="s">
        <v>132</v>
      </c>
      <c r="C38" s="158"/>
      <c r="D38" s="158"/>
      <c r="E38" s="158"/>
      <c r="F38" s="158"/>
      <c r="G38" s="158"/>
      <c r="H38" s="159"/>
      <c r="J38" s="157" t="str">
        <f>B38</f>
        <v>ความเสี่ยง : ความเสียหายต่อสิ่งอำนวยความสะดวกในการท่องเที่ยว</v>
      </c>
      <c r="K38" s="158"/>
      <c r="L38" s="158"/>
      <c r="M38" s="158"/>
      <c r="N38" s="158"/>
      <c r="O38" s="158"/>
      <c r="P38" s="158"/>
      <c r="Q38" s="158"/>
      <c r="R38" s="159"/>
    </row>
    <row r="39" spans="1:18" ht="30" customHeight="1" x14ac:dyDescent="0.15">
      <c r="A39" s="152"/>
      <c r="B39" s="34" t="s">
        <v>123</v>
      </c>
      <c r="C39" s="160" t="s">
        <v>209</v>
      </c>
      <c r="D39" s="160"/>
      <c r="E39" s="160"/>
      <c r="F39" s="160"/>
      <c r="G39" s="160"/>
      <c r="H39" s="160"/>
      <c r="J39" s="21" t="s">
        <v>50</v>
      </c>
      <c r="K39" s="21" t="str">
        <f>C39</f>
        <v>โครงการพัฒนาหรือปรับปรุงโครงสร้างพื้นฐานภายในแหล่งท่องเที่ยวให้เหมาะสมกับสภาพพื้นที่</v>
      </c>
      <c r="L39" s="35">
        <f>'8.ค่าน้ำหนักโครงการ'!C35</f>
        <v>20</v>
      </c>
      <c r="M39" s="35">
        <f>'8.ค่าน้ำหนักโครงการ'!D35</f>
        <v>15</v>
      </c>
      <c r="N39" s="35">
        <f>'8.ค่าน้ำหนักโครงการ'!E35</f>
        <v>12.75</v>
      </c>
      <c r="O39" s="35">
        <f>'8.ค่าน้ำหนักโครงการ'!F35</f>
        <v>18.25</v>
      </c>
      <c r="P39" s="35">
        <f>'8.ค่าน้ำหนักโครงการ'!G35</f>
        <v>11.75</v>
      </c>
      <c r="Q39" s="35">
        <f>'8.ค่าน้ำหนักโครงการ'!H35</f>
        <v>8.25</v>
      </c>
      <c r="R39" s="126">
        <f>'8.ค่าน้ำหนักโครงการ'!I35</f>
        <v>86</v>
      </c>
    </row>
    <row r="40" spans="1:18" s="37" customFormat="1" ht="16" customHeight="1" x14ac:dyDescent="0.15">
      <c r="A40" s="151" t="s">
        <v>48</v>
      </c>
      <c r="B40" s="157" t="s">
        <v>307</v>
      </c>
      <c r="C40" s="158"/>
      <c r="D40" s="158"/>
      <c r="E40" s="158"/>
      <c r="F40" s="158"/>
      <c r="G40" s="158"/>
      <c r="H40" s="159"/>
      <c r="J40" s="157" t="str">
        <f>B40</f>
        <v>ความเสี่ยง : การหยุดชะงักของกิจกรรมการท่องเที่ยว</v>
      </c>
      <c r="K40" s="158"/>
      <c r="L40" s="158"/>
      <c r="M40" s="158"/>
      <c r="N40" s="158"/>
      <c r="O40" s="158"/>
      <c r="P40" s="158"/>
      <c r="Q40" s="158"/>
      <c r="R40" s="159"/>
    </row>
    <row r="41" spans="1:18" ht="35" customHeight="1" x14ac:dyDescent="0.15">
      <c r="A41" s="152"/>
      <c r="B41" s="34" t="s">
        <v>124</v>
      </c>
      <c r="C41" s="160" t="s">
        <v>210</v>
      </c>
      <c r="D41" s="160"/>
      <c r="E41" s="160"/>
      <c r="F41" s="160"/>
      <c r="G41" s="160"/>
      <c r="H41" s="160"/>
      <c r="J41" s="21" t="s">
        <v>51</v>
      </c>
      <c r="K41" s="21" t="str">
        <f>C41</f>
        <v>โครงการเพิ่มขีดความสามารถของผู้ประกอบการท่องเที่ยวให้มีกิจกรรมหรือบริการด้านการท่องเที่ยวที่หลากหลาย</v>
      </c>
      <c r="L41" s="35">
        <f>'8.ค่าน้ำหนักโครงการ'!C36</f>
        <v>15.75</v>
      </c>
      <c r="M41" s="35">
        <f>'8.ค่าน้ำหนักโครงการ'!D36</f>
        <v>12.5</v>
      </c>
      <c r="N41" s="35">
        <f>'8.ค่าน้ำหนักโครงการ'!E36</f>
        <v>12.75</v>
      </c>
      <c r="O41" s="35">
        <f>'8.ค่าน้ำหนักโครงการ'!F36</f>
        <v>17</v>
      </c>
      <c r="P41" s="35">
        <f>'8.ค่าน้ำหนักโครงการ'!G36</f>
        <v>12.75</v>
      </c>
      <c r="Q41" s="35">
        <f>'8.ค่าน้ำหนักโครงการ'!H36</f>
        <v>5.75</v>
      </c>
      <c r="R41" s="126">
        <f>'8.ค่าน้ำหนักโครงการ'!I36</f>
        <v>76.5</v>
      </c>
    </row>
    <row r="42" spans="1:18" ht="16" customHeight="1" x14ac:dyDescent="0.15">
      <c r="A42" s="153" t="s">
        <v>49</v>
      </c>
      <c r="B42" s="34"/>
      <c r="C42" s="160"/>
      <c r="D42" s="160"/>
      <c r="E42" s="160"/>
      <c r="F42" s="160"/>
      <c r="G42" s="160"/>
      <c r="H42" s="160"/>
      <c r="J42" s="21"/>
      <c r="K42" s="21"/>
      <c r="L42" s="21"/>
      <c r="M42" s="21"/>
      <c r="N42" s="21"/>
      <c r="O42" s="21"/>
      <c r="P42" s="21"/>
      <c r="Q42" s="21"/>
      <c r="R42" s="21"/>
    </row>
    <row r="43" spans="1:18" ht="16" customHeight="1" x14ac:dyDescent="0.15">
      <c r="A43" s="153"/>
      <c r="B43" s="34"/>
      <c r="C43" s="160"/>
      <c r="D43" s="160"/>
      <c r="E43" s="160"/>
      <c r="F43" s="160"/>
      <c r="G43" s="160"/>
      <c r="H43" s="160"/>
      <c r="J43" s="21"/>
      <c r="K43" s="21"/>
      <c r="L43" s="21"/>
      <c r="M43" s="21"/>
      <c r="N43" s="21"/>
      <c r="O43" s="21"/>
      <c r="P43" s="21"/>
      <c r="Q43" s="21"/>
      <c r="R43" s="21"/>
    </row>
    <row r="44" spans="1:18" ht="16" customHeight="1" x14ac:dyDescent="0.15">
      <c r="A44" s="153"/>
      <c r="B44" s="34"/>
      <c r="C44" s="160"/>
      <c r="D44" s="160"/>
      <c r="E44" s="160"/>
      <c r="F44" s="160"/>
      <c r="G44" s="160"/>
      <c r="H44" s="160"/>
      <c r="J44" s="21"/>
      <c r="K44" s="21"/>
      <c r="L44" s="21"/>
      <c r="M44" s="21"/>
      <c r="N44" s="21"/>
      <c r="O44" s="21"/>
      <c r="P44" s="21"/>
      <c r="Q44" s="21"/>
      <c r="R44" s="21"/>
    </row>
    <row r="45" spans="1:18" ht="16" customHeight="1" x14ac:dyDescent="0.15">
      <c r="A45" s="153"/>
      <c r="B45" s="34"/>
      <c r="C45" s="160"/>
      <c r="D45" s="160"/>
      <c r="E45" s="160"/>
      <c r="F45" s="160"/>
      <c r="G45" s="160"/>
      <c r="H45" s="160"/>
      <c r="J45" s="21"/>
      <c r="K45" s="21"/>
      <c r="L45" s="21"/>
      <c r="M45" s="21"/>
      <c r="N45" s="21"/>
      <c r="O45" s="21"/>
      <c r="P45" s="21"/>
      <c r="Q45" s="21"/>
      <c r="R45" s="21"/>
    </row>
    <row r="48" spans="1:18" ht="16" customHeight="1" x14ac:dyDescent="0.15">
      <c r="A48" s="13" t="s">
        <v>133</v>
      </c>
      <c r="B48" s="170"/>
      <c r="C48" s="171"/>
      <c r="D48" s="171"/>
      <c r="E48" s="171"/>
      <c r="F48" s="171"/>
      <c r="G48" s="171"/>
      <c r="H48" s="172"/>
    </row>
    <row r="49" spans="1:18" ht="60" x14ac:dyDescent="0.15">
      <c r="A49" s="44" t="s">
        <v>187</v>
      </c>
      <c r="B49" s="174" t="s">
        <v>45</v>
      </c>
      <c r="C49" s="175"/>
      <c r="D49" s="175"/>
      <c r="E49" s="175"/>
      <c r="F49" s="175"/>
      <c r="G49" s="175"/>
      <c r="H49" s="176"/>
      <c r="J49" s="9" t="s">
        <v>120</v>
      </c>
      <c r="K49" s="9" t="s">
        <v>121</v>
      </c>
      <c r="L49" s="12" t="s">
        <v>74</v>
      </c>
      <c r="M49" s="12" t="s">
        <v>75</v>
      </c>
      <c r="N49" s="12" t="s">
        <v>76</v>
      </c>
      <c r="O49" s="12" t="s">
        <v>77</v>
      </c>
      <c r="P49" s="12" t="s">
        <v>57</v>
      </c>
      <c r="Q49" s="12" t="s">
        <v>78</v>
      </c>
      <c r="R49" s="22" t="s">
        <v>79</v>
      </c>
    </row>
    <row r="50" spans="1:18" s="37" customFormat="1" ht="14" customHeight="1" x14ac:dyDescent="0.15">
      <c r="A50" s="151" t="s">
        <v>211</v>
      </c>
      <c r="B50" s="157" t="s">
        <v>212</v>
      </c>
      <c r="C50" s="158"/>
      <c r="D50" s="158"/>
      <c r="E50" s="158"/>
      <c r="F50" s="158"/>
      <c r="G50" s="158"/>
      <c r="H50" s="159"/>
      <c r="J50" s="157" t="s">
        <v>134</v>
      </c>
      <c r="K50" s="158"/>
      <c r="L50" s="158"/>
      <c r="M50" s="158"/>
      <c r="N50" s="158"/>
      <c r="O50" s="158"/>
      <c r="P50" s="158"/>
      <c r="Q50" s="158"/>
      <c r="R50" s="159"/>
    </row>
    <row r="51" spans="1:18" ht="29" customHeight="1" x14ac:dyDescent="0.15">
      <c r="A51" s="152"/>
      <c r="B51" s="34" t="s">
        <v>123</v>
      </c>
      <c r="C51" s="160" t="s">
        <v>213</v>
      </c>
      <c r="D51" s="160"/>
      <c r="E51" s="160"/>
      <c r="F51" s="160"/>
      <c r="G51" s="160"/>
      <c r="H51" s="160"/>
      <c r="J51" s="21" t="s">
        <v>50</v>
      </c>
      <c r="K51" s="21" t="str">
        <f>C51</f>
        <v>โครงการพัฒนาระบบการสาธารณสุขรองรับผลกระทบจากการเปลี่ยนแปลงสภาพภูมิอากาศ</v>
      </c>
      <c r="L51" s="35">
        <f>'8.ค่าน้ำหนักโครงการ'!C44</f>
        <v>15</v>
      </c>
      <c r="M51" s="35">
        <f>'8.ค่าน้ำหนักโครงการ'!D44</f>
        <v>7.5</v>
      </c>
      <c r="N51" s="35">
        <f>'8.ค่าน้ำหนักโครงการ'!E44</f>
        <v>7.5</v>
      </c>
      <c r="O51" s="35">
        <f>'8.ค่าน้ำหนักโครงการ'!F44</f>
        <v>12.5</v>
      </c>
      <c r="P51" s="35">
        <f>'8.ค่าน้ำหนักโครงการ'!G44</f>
        <v>7.5</v>
      </c>
      <c r="Q51" s="35">
        <f>'8.ค่าน้ำหนักโครงการ'!H44</f>
        <v>7.5</v>
      </c>
      <c r="R51" s="126">
        <f>'8.ค่าน้ำหนักโครงการ'!I44</f>
        <v>57.5</v>
      </c>
    </row>
    <row r="52" spans="1:18" s="37" customFormat="1" ht="16" customHeight="1" x14ac:dyDescent="0.15">
      <c r="A52" s="151" t="s">
        <v>48</v>
      </c>
      <c r="B52" s="157" t="s">
        <v>214</v>
      </c>
      <c r="C52" s="158"/>
      <c r="D52" s="158"/>
      <c r="E52" s="158"/>
      <c r="F52" s="158"/>
      <c r="G52" s="158"/>
      <c r="H52" s="159"/>
      <c r="J52" s="157" t="s">
        <v>135</v>
      </c>
      <c r="K52" s="158"/>
      <c r="L52" s="158"/>
      <c r="M52" s="158"/>
      <c r="N52" s="158"/>
      <c r="O52" s="158"/>
      <c r="P52" s="158"/>
      <c r="Q52" s="158"/>
      <c r="R52" s="159"/>
    </row>
    <row r="53" spans="1:18" ht="16" customHeight="1" x14ac:dyDescent="0.15">
      <c r="A53" s="152"/>
      <c r="B53" s="34" t="s">
        <v>124</v>
      </c>
      <c r="C53" s="160" t="s">
        <v>215</v>
      </c>
      <c r="D53" s="160"/>
      <c r="E53" s="160"/>
      <c r="F53" s="160"/>
      <c r="G53" s="160"/>
      <c r="H53" s="160"/>
      <c r="J53" s="21" t="s">
        <v>51</v>
      </c>
      <c r="K53" s="21" t="str">
        <f>C53</f>
        <v>โครงการเฝ้าระวังผลกระทบสุขภาพจากการเปลี่ยนแปลงสภาพภูมิอากาศ</v>
      </c>
      <c r="L53" s="35">
        <f>'8.ค่าน้ำหนักโครงการ'!C45</f>
        <v>12.5</v>
      </c>
      <c r="M53" s="35">
        <f>'8.ค่าน้ำหนักโครงการ'!D45</f>
        <v>10</v>
      </c>
      <c r="N53" s="35">
        <f>'8.ค่าน้ำหนักโครงการ'!E45</f>
        <v>12.5</v>
      </c>
      <c r="O53" s="35">
        <f>'8.ค่าน้ำหนักโครงการ'!F45</f>
        <v>10</v>
      </c>
      <c r="P53" s="35">
        <f>'8.ค่าน้ำหนักโครงการ'!G45</f>
        <v>12.5</v>
      </c>
      <c r="Q53" s="35">
        <f>'8.ค่าน้ำหนักโครงการ'!H45</f>
        <v>5</v>
      </c>
      <c r="R53" s="126">
        <f>'8.ค่าน้ำหนักโครงการ'!I45</f>
        <v>62.5</v>
      </c>
    </row>
    <row r="54" spans="1:18" ht="16" customHeight="1" x14ac:dyDescent="0.15">
      <c r="A54" s="153" t="s">
        <v>49</v>
      </c>
      <c r="B54" s="34"/>
      <c r="C54" s="160"/>
      <c r="D54" s="160"/>
      <c r="E54" s="160"/>
      <c r="F54" s="160"/>
      <c r="G54" s="160"/>
      <c r="H54" s="160"/>
      <c r="J54" s="21"/>
      <c r="K54" s="21"/>
      <c r="L54" s="21"/>
      <c r="M54" s="21"/>
      <c r="N54" s="21"/>
      <c r="O54" s="21"/>
      <c r="P54" s="21"/>
      <c r="Q54" s="21"/>
      <c r="R54" s="21"/>
    </row>
    <row r="55" spans="1:18" ht="16" customHeight="1" x14ac:dyDescent="0.15">
      <c r="A55" s="153"/>
      <c r="B55" s="34"/>
      <c r="C55" s="160"/>
      <c r="D55" s="160"/>
      <c r="E55" s="160"/>
      <c r="F55" s="160"/>
      <c r="G55" s="160"/>
      <c r="H55" s="160"/>
      <c r="J55" s="21"/>
      <c r="K55" s="21"/>
      <c r="L55" s="21"/>
      <c r="M55" s="21"/>
      <c r="N55" s="21"/>
      <c r="O55" s="21"/>
      <c r="P55" s="21"/>
      <c r="Q55" s="21"/>
      <c r="R55" s="21"/>
    </row>
    <row r="56" spans="1:18" ht="16" customHeight="1" x14ac:dyDescent="0.15">
      <c r="A56" s="153"/>
      <c r="B56" s="34"/>
      <c r="C56" s="160"/>
      <c r="D56" s="160"/>
      <c r="E56" s="160"/>
      <c r="F56" s="160"/>
      <c r="G56" s="160"/>
      <c r="H56" s="160"/>
      <c r="J56" s="21"/>
      <c r="K56" s="21"/>
      <c r="L56" s="21"/>
      <c r="M56" s="21"/>
      <c r="N56" s="21"/>
      <c r="O56" s="21"/>
      <c r="P56" s="21"/>
      <c r="Q56" s="21"/>
      <c r="R56" s="21"/>
    </row>
    <row r="57" spans="1:18" ht="16" customHeight="1" x14ac:dyDescent="0.15">
      <c r="A57" s="153"/>
      <c r="B57" s="34"/>
      <c r="C57" s="160"/>
      <c r="D57" s="160"/>
      <c r="E57" s="160"/>
      <c r="F57" s="160"/>
      <c r="G57" s="160"/>
      <c r="H57" s="160"/>
      <c r="J57" s="21"/>
      <c r="K57" s="21"/>
      <c r="L57" s="21"/>
      <c r="M57" s="21"/>
      <c r="N57" s="21"/>
      <c r="O57" s="21"/>
      <c r="P57" s="21"/>
      <c r="Q57" s="21"/>
      <c r="R57" s="21"/>
    </row>
    <row r="60" spans="1:18" ht="16" customHeight="1" x14ac:dyDescent="0.15">
      <c r="A60" s="13" t="s">
        <v>136</v>
      </c>
      <c r="B60" s="170"/>
      <c r="C60" s="171"/>
      <c r="D60" s="171"/>
      <c r="E60" s="171"/>
      <c r="F60" s="171"/>
      <c r="G60" s="171"/>
      <c r="H60" s="172"/>
    </row>
    <row r="61" spans="1:18" ht="60" x14ac:dyDescent="0.15">
      <c r="A61" s="44" t="s">
        <v>187</v>
      </c>
      <c r="B61" s="174" t="s">
        <v>45</v>
      </c>
      <c r="C61" s="175"/>
      <c r="D61" s="175"/>
      <c r="E61" s="175"/>
      <c r="F61" s="175"/>
      <c r="G61" s="175"/>
      <c r="H61" s="176"/>
      <c r="J61" s="9" t="s">
        <v>120</v>
      </c>
      <c r="K61" s="9" t="s">
        <v>121</v>
      </c>
      <c r="L61" s="12" t="s">
        <v>74</v>
      </c>
      <c r="M61" s="12" t="s">
        <v>75</v>
      </c>
      <c r="N61" s="12" t="s">
        <v>76</v>
      </c>
      <c r="O61" s="12" t="s">
        <v>77</v>
      </c>
      <c r="P61" s="12" t="s">
        <v>57</v>
      </c>
      <c r="Q61" s="12" t="s">
        <v>78</v>
      </c>
      <c r="R61" s="22" t="s">
        <v>79</v>
      </c>
    </row>
    <row r="62" spans="1:18" s="37" customFormat="1" ht="14" customHeight="1" x14ac:dyDescent="0.15">
      <c r="A62" s="154" t="s">
        <v>211</v>
      </c>
      <c r="B62" s="157" t="s">
        <v>217</v>
      </c>
      <c r="C62" s="158"/>
      <c r="D62" s="158"/>
      <c r="E62" s="158"/>
      <c r="F62" s="158"/>
      <c r="G62" s="158"/>
      <c r="H62" s="159"/>
      <c r="J62" s="157" t="s">
        <v>137</v>
      </c>
      <c r="K62" s="158"/>
      <c r="L62" s="158"/>
      <c r="M62" s="158"/>
      <c r="N62" s="158"/>
      <c r="O62" s="158"/>
      <c r="P62" s="158"/>
      <c r="Q62" s="158"/>
      <c r="R62" s="159"/>
    </row>
    <row r="63" spans="1:18" ht="16" customHeight="1" x14ac:dyDescent="0.15">
      <c r="A63" s="155"/>
      <c r="B63" s="34" t="s">
        <v>123</v>
      </c>
      <c r="C63" s="160" t="s">
        <v>218</v>
      </c>
      <c r="D63" s="160"/>
      <c r="E63" s="160"/>
      <c r="F63" s="160"/>
      <c r="G63" s="160"/>
      <c r="H63" s="160"/>
      <c r="J63" s="21" t="s">
        <v>50</v>
      </c>
      <c r="K63" s="21" t="str">
        <f>C63</f>
        <v>โครงการเพิ่มพื้นที่ป่า</v>
      </c>
      <c r="L63" s="35">
        <f>'8.ค่าน้ำหนักโครงการ'!C60</f>
        <v>25</v>
      </c>
      <c r="M63" s="35">
        <f>'8.ค่าน้ำหนักโครงการ'!D60</f>
        <v>15</v>
      </c>
      <c r="N63" s="35">
        <f>'8.ค่าน้ำหนักโครงการ'!E60</f>
        <v>15</v>
      </c>
      <c r="O63" s="35">
        <f>'8.ค่าน้ำหนักโครงการ'!F60</f>
        <v>18.5</v>
      </c>
      <c r="P63" s="35">
        <f>'8.ค่าน้ำหนักโครงการ'!G60</f>
        <v>12.833333333333334</v>
      </c>
      <c r="Q63" s="35">
        <f>'8.ค่าน้ำหนักโครงการ'!H60</f>
        <v>10</v>
      </c>
      <c r="R63" s="126">
        <f>'8.ค่าน้ำหนักโครงการ'!I60</f>
        <v>96.333333333333329</v>
      </c>
    </row>
    <row r="64" spans="1:18" ht="16" customHeight="1" x14ac:dyDescent="0.15">
      <c r="A64" s="155"/>
      <c r="B64" s="34" t="s">
        <v>124</v>
      </c>
      <c r="C64" s="167" t="s">
        <v>138</v>
      </c>
      <c r="D64" s="168"/>
      <c r="E64" s="168"/>
      <c r="F64" s="168"/>
      <c r="G64" s="168"/>
      <c r="H64" s="169"/>
      <c r="J64" s="21" t="s">
        <v>51</v>
      </c>
      <c r="K64" s="21" t="str">
        <f>C64</f>
        <v>โครงการสร้างฝายชะลอน้ำ</v>
      </c>
      <c r="L64" s="35">
        <f>'8.ค่าน้ำหนักโครงการ'!C61</f>
        <v>22.5</v>
      </c>
      <c r="M64" s="35">
        <f>'8.ค่าน้ำหนักโครงการ'!D61</f>
        <v>14.5</v>
      </c>
      <c r="N64" s="35">
        <f>'8.ค่าน้ำหนักโครงการ'!E61</f>
        <v>14.166666666666666</v>
      </c>
      <c r="O64" s="35">
        <f>'8.ค่าน้ำหนักโครงการ'!F61</f>
        <v>17.166666666666668</v>
      </c>
      <c r="P64" s="35">
        <f>'8.ค่าน้ำหนักโครงการ'!G61</f>
        <v>11.166666666666666</v>
      </c>
      <c r="Q64" s="35">
        <f>'8.ค่าน้ำหนักโครงการ'!H61</f>
        <v>9.1666666666666661</v>
      </c>
      <c r="R64" s="126">
        <f>'8.ค่าน้ำหนักโครงการ'!I61</f>
        <v>88.666666666666671</v>
      </c>
    </row>
    <row r="65" spans="1:19" ht="16" customHeight="1" x14ac:dyDescent="0.15">
      <c r="A65" s="155"/>
      <c r="B65" s="29" t="s">
        <v>216</v>
      </c>
      <c r="C65" s="30"/>
      <c r="D65" s="30"/>
      <c r="E65" s="30"/>
      <c r="F65" s="30"/>
      <c r="G65" s="30"/>
      <c r="H65" s="31"/>
      <c r="J65" s="29" t="s">
        <v>139</v>
      </c>
      <c r="K65" s="30"/>
      <c r="L65" s="30"/>
      <c r="M65" s="30"/>
      <c r="N65" s="30"/>
      <c r="O65" s="30"/>
      <c r="P65" s="30"/>
      <c r="Q65" s="30"/>
      <c r="R65" s="125"/>
    </row>
    <row r="66" spans="1:19" s="37" customFormat="1" ht="16" customHeight="1" x14ac:dyDescent="0.15">
      <c r="A66" s="156"/>
      <c r="B66" s="34" t="s">
        <v>125</v>
      </c>
      <c r="C66" s="160" t="s">
        <v>219</v>
      </c>
      <c r="D66" s="160"/>
      <c r="E66" s="160"/>
      <c r="F66" s="160"/>
      <c r="G66" s="160"/>
      <c r="H66" s="160"/>
      <c r="J66" s="21" t="s">
        <v>52</v>
      </c>
      <c r="K66" s="21" t="str">
        <f>C66</f>
        <v>โครงการพันธุ์ไม้พื้นถิ่น</v>
      </c>
      <c r="L66" s="35">
        <f>'8.ค่าน้ำหนักโครงการ'!C62</f>
        <v>19.166666666666668</v>
      </c>
      <c r="M66" s="35">
        <f>'8.ค่าน้ำหนักโครงการ'!D62</f>
        <v>12</v>
      </c>
      <c r="N66" s="35">
        <f>'8.ค่าน้ำหนักโครงการ'!E62</f>
        <v>12</v>
      </c>
      <c r="O66" s="35">
        <f>'8.ค่าน้ำหนักโครงการ'!F62</f>
        <v>16.333333333333332</v>
      </c>
      <c r="P66" s="35">
        <f>'8.ค่าน้ำหนักโครงการ'!G62</f>
        <v>10.333333333333334</v>
      </c>
      <c r="Q66" s="35">
        <f>'8.ค่าน้ำหนักโครงการ'!H62</f>
        <v>8.3333333333333339</v>
      </c>
      <c r="R66" s="126">
        <f>'8.ค่าน้ำหนักโครงการ'!I62</f>
        <v>78.166666666666657</v>
      </c>
    </row>
    <row r="67" spans="1:19" ht="16" customHeight="1" x14ac:dyDescent="0.15">
      <c r="A67" s="151" t="s">
        <v>48</v>
      </c>
      <c r="B67" s="34"/>
      <c r="C67" s="160"/>
      <c r="D67" s="160"/>
      <c r="E67" s="160"/>
      <c r="F67" s="160"/>
      <c r="G67" s="160"/>
      <c r="H67" s="160"/>
      <c r="J67" s="21"/>
      <c r="K67" s="21"/>
      <c r="L67" s="21"/>
      <c r="M67" s="21"/>
      <c r="N67" s="21"/>
      <c r="O67" s="21"/>
      <c r="P67" s="21"/>
      <c r="Q67" s="21"/>
      <c r="R67" s="21"/>
    </row>
    <row r="68" spans="1:19" ht="16" customHeight="1" x14ac:dyDescent="0.15">
      <c r="A68" s="152"/>
      <c r="B68" s="34"/>
      <c r="C68" s="160"/>
      <c r="D68" s="160"/>
      <c r="E68" s="160"/>
      <c r="F68" s="160"/>
      <c r="G68" s="160"/>
      <c r="H68" s="160"/>
      <c r="J68" s="21"/>
      <c r="K68" s="21"/>
      <c r="L68" s="21"/>
      <c r="M68" s="21"/>
      <c r="N68" s="21"/>
      <c r="O68" s="21"/>
      <c r="P68" s="21"/>
      <c r="Q68" s="21"/>
      <c r="R68" s="21"/>
    </row>
    <row r="69" spans="1:19" ht="16" customHeight="1" x14ac:dyDescent="0.15">
      <c r="A69" s="151" t="s">
        <v>49</v>
      </c>
      <c r="B69" s="34"/>
      <c r="C69" s="160"/>
      <c r="D69" s="160"/>
      <c r="E69" s="160"/>
      <c r="F69" s="160"/>
      <c r="G69" s="160"/>
      <c r="H69" s="160"/>
      <c r="J69" s="21"/>
      <c r="K69" s="21"/>
      <c r="L69" s="21"/>
      <c r="M69" s="21"/>
      <c r="N69" s="21"/>
      <c r="O69" s="21"/>
      <c r="P69" s="21"/>
      <c r="Q69" s="21"/>
      <c r="R69" s="21"/>
    </row>
    <row r="70" spans="1:19" ht="16" customHeight="1" x14ac:dyDescent="0.15">
      <c r="A70" s="173"/>
      <c r="B70" s="34"/>
      <c r="C70" s="160"/>
      <c r="D70" s="160"/>
      <c r="E70" s="160"/>
      <c r="F70" s="160"/>
      <c r="G70" s="160"/>
      <c r="H70" s="160"/>
      <c r="J70" s="21"/>
      <c r="K70" s="21"/>
      <c r="L70" s="21"/>
      <c r="M70" s="21"/>
      <c r="N70" s="21"/>
      <c r="O70" s="21"/>
      <c r="P70" s="21"/>
      <c r="Q70" s="21"/>
      <c r="R70" s="21"/>
    </row>
    <row r="71" spans="1:19" ht="16" customHeight="1" x14ac:dyDescent="0.15">
      <c r="A71" s="173"/>
      <c r="B71" s="34"/>
      <c r="C71" s="160"/>
      <c r="D71" s="160"/>
      <c r="E71" s="160"/>
      <c r="F71" s="160"/>
      <c r="G71" s="160"/>
      <c r="H71" s="160"/>
      <c r="J71" s="21"/>
      <c r="K71" s="21"/>
      <c r="L71" s="21"/>
      <c r="M71" s="21"/>
      <c r="N71" s="21"/>
      <c r="O71" s="21"/>
      <c r="P71" s="21"/>
      <c r="Q71" s="21"/>
      <c r="R71" s="21"/>
    </row>
    <row r="72" spans="1:19" ht="16" customHeight="1" x14ac:dyDescent="0.15">
      <c r="A72" s="152"/>
      <c r="B72" s="34"/>
      <c r="C72" s="160"/>
      <c r="D72" s="160"/>
      <c r="E72" s="160"/>
      <c r="F72" s="160"/>
      <c r="G72" s="160"/>
      <c r="H72" s="160"/>
      <c r="J72" s="21"/>
      <c r="K72" s="21"/>
      <c r="L72" s="21"/>
      <c r="M72" s="21"/>
      <c r="N72" s="21"/>
      <c r="O72" s="21"/>
      <c r="P72" s="21"/>
      <c r="Q72" s="21"/>
      <c r="R72" s="21"/>
    </row>
    <row r="75" spans="1:19" ht="16" customHeight="1" x14ac:dyDescent="0.15">
      <c r="A75" s="13" t="s">
        <v>140</v>
      </c>
      <c r="B75" s="170"/>
      <c r="C75" s="171"/>
      <c r="D75" s="171"/>
      <c r="E75" s="171"/>
      <c r="F75" s="171"/>
      <c r="G75" s="171"/>
      <c r="H75" s="172"/>
    </row>
    <row r="76" spans="1:19" ht="60" x14ac:dyDescent="0.15">
      <c r="A76" s="44" t="s">
        <v>187</v>
      </c>
      <c r="B76" s="174" t="s">
        <v>45</v>
      </c>
      <c r="C76" s="175"/>
      <c r="D76" s="175"/>
      <c r="E76" s="175"/>
      <c r="F76" s="175"/>
      <c r="G76" s="175"/>
      <c r="H76" s="176"/>
      <c r="J76" s="9" t="s">
        <v>120</v>
      </c>
      <c r="K76" s="9" t="s">
        <v>121</v>
      </c>
      <c r="L76" s="12" t="s">
        <v>74</v>
      </c>
      <c r="M76" s="12" t="s">
        <v>75</v>
      </c>
      <c r="N76" s="12" t="s">
        <v>76</v>
      </c>
      <c r="O76" s="12" t="s">
        <v>77</v>
      </c>
      <c r="P76" s="12" t="s">
        <v>57</v>
      </c>
      <c r="Q76" s="12" t="s">
        <v>78</v>
      </c>
      <c r="R76" s="22" t="s">
        <v>79</v>
      </c>
    </row>
    <row r="77" spans="1:19" ht="29" customHeight="1" x14ac:dyDescent="0.15">
      <c r="A77" s="151" t="s">
        <v>211</v>
      </c>
      <c r="B77" s="157" t="s">
        <v>141</v>
      </c>
      <c r="C77" s="158"/>
      <c r="D77" s="158"/>
      <c r="E77" s="158"/>
      <c r="F77" s="158"/>
      <c r="G77" s="158"/>
      <c r="H77" s="159"/>
      <c r="J77" s="157" t="s">
        <v>141</v>
      </c>
      <c r="K77" s="158"/>
      <c r="L77" s="158"/>
      <c r="M77" s="158"/>
      <c r="N77" s="158"/>
      <c r="O77" s="158"/>
      <c r="P77" s="159"/>
      <c r="Q77" s="87"/>
      <c r="R77" s="127"/>
    </row>
    <row r="78" spans="1:19" ht="15" x14ac:dyDescent="0.15">
      <c r="A78" s="173"/>
      <c r="B78" s="89" t="s">
        <v>124</v>
      </c>
      <c r="C78" s="160" t="s">
        <v>221</v>
      </c>
      <c r="D78" s="160"/>
      <c r="E78" s="160"/>
      <c r="F78" s="160"/>
      <c r="G78" s="160"/>
      <c r="H78" s="160"/>
      <c r="I78" s="25"/>
      <c r="J78" s="21" t="s">
        <v>51</v>
      </c>
      <c r="K78" s="46" t="str">
        <f>C78</f>
        <v>โครงการจัดตั้งศูนย์บัญชาการเปลี่ยนแปลงสภาพภูมิอากาศระดับสนาม</v>
      </c>
      <c r="L78" s="35">
        <f>'8.ค่าน้ำหนักโครงการ'!C76</f>
        <v>21.666666666666668</v>
      </c>
      <c r="M78" s="35">
        <f>'8.ค่าน้ำหนักโครงการ'!D76</f>
        <v>12.444444444444445</v>
      </c>
      <c r="N78" s="35">
        <f>'8.ค่าน้ำหนักโครงการ'!E76</f>
        <v>13.111111111111111</v>
      </c>
      <c r="O78" s="35">
        <f>'8.ค่าน้ำหนักโครงการ'!F76</f>
        <v>16</v>
      </c>
      <c r="P78" s="35">
        <f>'8.ค่าน้ำหนักโครงการ'!G76</f>
        <v>12.333333333333334</v>
      </c>
      <c r="Q78" s="35">
        <f>'8.ค่าน้ำหนักโครงการ'!H76</f>
        <v>7.5555555555555554</v>
      </c>
      <c r="R78" s="126">
        <f>'8.ค่าน้ำหนักโครงการ'!I76</f>
        <v>83.111111111111114</v>
      </c>
    </row>
    <row r="79" spans="1:19" x14ac:dyDescent="0.15">
      <c r="A79" s="173"/>
      <c r="B79" s="161" t="s">
        <v>222</v>
      </c>
      <c r="C79" s="162"/>
      <c r="D79" s="162"/>
      <c r="E79" s="162"/>
      <c r="F79" s="162"/>
      <c r="G79" s="162"/>
      <c r="H79" s="163"/>
      <c r="I79" s="88"/>
      <c r="J79" s="157" t="s">
        <v>142</v>
      </c>
      <c r="K79" s="158"/>
      <c r="L79" s="158"/>
      <c r="M79" s="158"/>
      <c r="N79" s="158"/>
      <c r="O79" s="158"/>
      <c r="P79" s="158"/>
      <c r="Q79" s="158"/>
      <c r="R79" s="159"/>
    </row>
    <row r="80" spans="1:19" ht="15" x14ac:dyDescent="0.15">
      <c r="A80" s="173"/>
      <c r="B80" s="89" t="s">
        <v>125</v>
      </c>
      <c r="C80" s="160" t="s">
        <v>223</v>
      </c>
      <c r="D80" s="160"/>
      <c r="E80" s="160"/>
      <c r="F80" s="160"/>
      <c r="G80" s="160"/>
      <c r="H80" s="160"/>
      <c r="I80" s="25"/>
      <c r="J80" s="21" t="s">
        <v>51</v>
      </c>
      <c r="K80" s="21" t="str">
        <f t="shared" ref="K80:K81" si="9">C80</f>
        <v>โครงการเปลี่ยนหลอดไฟสาธารณะเป็นหลอดไฟ LED</v>
      </c>
      <c r="L80" s="35">
        <f>'8.ค่าน้ำหนักโครงการ'!C77</f>
        <v>17.777777777777779</v>
      </c>
      <c r="M80" s="35">
        <f>'8.ค่าน้ำหนักโครงการ'!D77</f>
        <v>13.555555555555555</v>
      </c>
      <c r="N80" s="35">
        <f>'8.ค่าน้ำหนักโครงการ'!E77</f>
        <v>13.555555555555555</v>
      </c>
      <c r="O80" s="35">
        <f>'8.ค่าน้ำหนักโครงการ'!F77</f>
        <v>18.888888888888889</v>
      </c>
      <c r="P80" s="35">
        <f>'8.ค่าน้ำหนักโครงการ'!G77</f>
        <v>13.555555555555555</v>
      </c>
      <c r="Q80" s="35">
        <f>'8.ค่าน้ำหนักโครงการ'!H77</f>
        <v>7.7777777777777777</v>
      </c>
      <c r="R80" s="126">
        <f>'8.ค่าน้ำหนักโครงการ'!I77</f>
        <v>85.111111111111114</v>
      </c>
      <c r="S80" s="25" t="s">
        <v>324</v>
      </c>
    </row>
    <row r="81" spans="1:18" ht="15" x14ac:dyDescent="0.15">
      <c r="A81" s="173"/>
      <c r="B81" s="89" t="s">
        <v>126</v>
      </c>
      <c r="C81" s="160" t="s">
        <v>224</v>
      </c>
      <c r="D81" s="160"/>
      <c r="E81" s="160"/>
      <c r="F81" s="160"/>
      <c r="G81" s="160"/>
      <c r="H81" s="160"/>
      <c r="I81" s="25"/>
      <c r="J81" s="21" t="s">
        <v>52</v>
      </c>
      <c r="K81" s="21" t="str">
        <f t="shared" si="9"/>
        <v>โครงการเพิ่มเสถียรภาพทางด้านพลังงานในครัวเรือนโดยการติดตั้ง Solar roof</v>
      </c>
      <c r="L81" s="35">
        <f>'8.ค่าน้ำหนักโครงการ'!C78</f>
        <v>15.555555555555555</v>
      </c>
      <c r="M81" s="35">
        <f>'8.ค่าน้ำหนักโครงการ'!D78</f>
        <v>12.555555555555555</v>
      </c>
      <c r="N81" s="35">
        <f>'8.ค่าน้ำหนักโครงการ'!E78</f>
        <v>11.555555555555555</v>
      </c>
      <c r="O81" s="35">
        <f>'8.ค่าน้ำหนักโครงการ'!F78</f>
        <v>15.333333333333334</v>
      </c>
      <c r="P81" s="35">
        <f>'8.ค่าน้ำหนักโครงการ'!G78</f>
        <v>12.222222222222221</v>
      </c>
      <c r="Q81" s="35">
        <f>'8.ค่าน้ำหนักโครงการ'!H78</f>
        <v>5.666666666666667</v>
      </c>
      <c r="R81" s="126">
        <f>'8.ค่าน้ำหนักโครงการ'!I78</f>
        <v>72.8888888888889</v>
      </c>
    </row>
    <row r="82" spans="1:18" s="37" customFormat="1" x14ac:dyDescent="0.15">
      <c r="A82" s="151" t="s">
        <v>48</v>
      </c>
      <c r="B82" s="161" t="s">
        <v>141</v>
      </c>
      <c r="C82" s="162"/>
      <c r="D82" s="162"/>
      <c r="E82" s="162"/>
      <c r="F82" s="162"/>
      <c r="G82" s="162"/>
      <c r="H82" s="163"/>
      <c r="J82" s="157" t="s">
        <v>141</v>
      </c>
      <c r="K82" s="158"/>
      <c r="L82" s="158"/>
      <c r="M82" s="158"/>
      <c r="N82" s="158"/>
      <c r="O82" s="158"/>
      <c r="P82" s="158"/>
      <c r="Q82" s="158"/>
      <c r="R82" s="159"/>
    </row>
    <row r="83" spans="1:18" ht="30" customHeight="1" x14ac:dyDescent="0.15">
      <c r="A83" s="173"/>
      <c r="B83" s="34" t="s">
        <v>123</v>
      </c>
      <c r="C83" s="160" t="s">
        <v>220</v>
      </c>
      <c r="D83" s="160"/>
      <c r="E83" s="160"/>
      <c r="F83" s="160"/>
      <c r="G83" s="160"/>
      <c r="H83" s="160"/>
      <c r="J83" s="21" t="s">
        <v>50</v>
      </c>
      <c r="K83" s="45" t="str">
        <f>C83</f>
        <v>โครงการสร้างความรู้ ความเข้าใจให้ประชาชนรับมือและจัดการความเสี่ยงจากการเปลี่ยนแปลงสภาพภูมิอากาศ</v>
      </c>
      <c r="L83" s="35">
        <f>'8.ค่าน้ำหนักโครงการ'!C75</f>
        <v>23.222222222222221</v>
      </c>
      <c r="M83" s="35">
        <f>'8.ค่าน้ำหนักโครงการ'!D75</f>
        <v>13.777777777777779</v>
      </c>
      <c r="N83" s="35">
        <f>'8.ค่าน้ำหนักโครงการ'!E75</f>
        <v>13.444444444444445</v>
      </c>
      <c r="O83" s="35">
        <f>'8.ค่าน้ำหนักโครงการ'!F75</f>
        <v>15.666666666666666</v>
      </c>
      <c r="P83" s="35">
        <f>'8.ค่าน้ำหนักโครงการ'!G75</f>
        <v>12.444444444444445</v>
      </c>
      <c r="Q83" s="35">
        <f>'8.ค่าน้ำหนักโครงการ'!H75</f>
        <v>7.5555555555555554</v>
      </c>
      <c r="R83" s="126">
        <f>'8.ค่าน้ำหนักโครงการ'!I75</f>
        <v>86.111111111111114</v>
      </c>
    </row>
    <row r="84" spans="1:18" ht="16" customHeight="1" x14ac:dyDescent="0.15">
      <c r="A84" s="151" t="s">
        <v>49</v>
      </c>
      <c r="B84" s="34"/>
      <c r="C84" s="160"/>
      <c r="D84" s="160"/>
      <c r="E84" s="160"/>
      <c r="F84" s="160"/>
      <c r="G84" s="160"/>
      <c r="H84" s="160"/>
      <c r="J84" s="21"/>
      <c r="K84" s="21"/>
      <c r="L84" s="21"/>
      <c r="M84" s="21"/>
      <c r="N84" s="21"/>
      <c r="O84" s="21"/>
      <c r="P84" s="21"/>
      <c r="Q84" s="21"/>
      <c r="R84" s="21"/>
    </row>
    <row r="85" spans="1:18" ht="16" customHeight="1" x14ac:dyDescent="0.15">
      <c r="A85" s="173"/>
      <c r="B85" s="34"/>
      <c r="C85" s="160"/>
      <c r="D85" s="160"/>
      <c r="E85" s="160"/>
      <c r="F85" s="160"/>
      <c r="G85" s="160"/>
      <c r="H85" s="160"/>
      <c r="J85" s="21"/>
      <c r="K85" s="21"/>
      <c r="L85" s="21"/>
      <c r="M85" s="21"/>
      <c r="N85" s="21"/>
      <c r="O85" s="21"/>
      <c r="P85" s="21"/>
      <c r="Q85" s="21"/>
      <c r="R85" s="21"/>
    </row>
    <row r="86" spans="1:18" ht="16" customHeight="1" x14ac:dyDescent="0.15">
      <c r="A86" s="173"/>
      <c r="B86" s="34"/>
      <c r="C86" s="160"/>
      <c r="D86" s="160"/>
      <c r="E86" s="160"/>
      <c r="F86" s="160"/>
      <c r="G86" s="160"/>
      <c r="H86" s="160"/>
      <c r="J86" s="21"/>
      <c r="K86" s="21"/>
      <c r="L86" s="21"/>
      <c r="M86" s="21"/>
      <c r="N86" s="21"/>
      <c r="O86" s="21"/>
      <c r="P86" s="21"/>
      <c r="Q86" s="21"/>
      <c r="R86" s="21"/>
    </row>
    <row r="87" spans="1:18" ht="16" customHeight="1" x14ac:dyDescent="0.15">
      <c r="A87" s="173"/>
      <c r="B87" s="34"/>
      <c r="C87" s="160"/>
      <c r="D87" s="160"/>
      <c r="E87" s="160"/>
      <c r="F87" s="160"/>
      <c r="G87" s="160"/>
      <c r="H87" s="160"/>
      <c r="J87" s="21"/>
      <c r="K87" s="21"/>
      <c r="L87" s="21"/>
      <c r="M87" s="21"/>
      <c r="N87" s="21"/>
      <c r="O87" s="21"/>
      <c r="P87" s="21"/>
      <c r="Q87" s="21"/>
      <c r="R87" s="21"/>
    </row>
    <row r="88" spans="1:18" ht="16" customHeight="1" x14ac:dyDescent="0.15">
      <c r="A88" s="152"/>
      <c r="B88" s="34"/>
      <c r="C88" s="160"/>
      <c r="D88" s="160"/>
      <c r="E88" s="160"/>
      <c r="F88" s="160"/>
      <c r="G88" s="160"/>
      <c r="H88" s="160"/>
      <c r="J88" s="21"/>
      <c r="K88" s="21"/>
      <c r="L88" s="21"/>
      <c r="M88" s="21"/>
      <c r="N88" s="21"/>
      <c r="O88" s="21"/>
      <c r="P88" s="21"/>
      <c r="Q88" s="21"/>
      <c r="R88" s="21"/>
    </row>
  </sheetData>
  <mergeCells count="99">
    <mergeCell ref="B4:H4"/>
    <mergeCell ref="B5:H5"/>
    <mergeCell ref="A6:A10"/>
    <mergeCell ref="B6:H6"/>
    <mergeCell ref="J6:R6"/>
    <mergeCell ref="C7:H7"/>
    <mergeCell ref="C8:H8"/>
    <mergeCell ref="C10:H10"/>
    <mergeCell ref="B9:H9"/>
    <mergeCell ref="J9:R9"/>
    <mergeCell ref="A11:A12"/>
    <mergeCell ref="C12:H12"/>
    <mergeCell ref="A13:A14"/>
    <mergeCell ref="C13:H13"/>
    <mergeCell ref="C14:H14"/>
    <mergeCell ref="C30:H30"/>
    <mergeCell ref="C31:H31"/>
    <mergeCell ref="A27:A30"/>
    <mergeCell ref="A19:A26"/>
    <mergeCell ref="C23:H23"/>
    <mergeCell ref="C25:H25"/>
    <mergeCell ref="A31:A34"/>
    <mergeCell ref="A42:A45"/>
    <mergeCell ref="C32:H32"/>
    <mergeCell ref="A38:A39"/>
    <mergeCell ref="C42:H42"/>
    <mergeCell ref="C43:H43"/>
    <mergeCell ref="C44:H44"/>
    <mergeCell ref="A40:A41"/>
    <mergeCell ref="C33:H33"/>
    <mergeCell ref="C34:H34"/>
    <mergeCell ref="C51:H51"/>
    <mergeCell ref="B52:H52"/>
    <mergeCell ref="J52:R52"/>
    <mergeCell ref="C45:H45"/>
    <mergeCell ref="B36:H36"/>
    <mergeCell ref="B37:H37"/>
    <mergeCell ref="B38:H38"/>
    <mergeCell ref="B48:H48"/>
    <mergeCell ref="B49:H49"/>
    <mergeCell ref="B50:H50"/>
    <mergeCell ref="C71:H71"/>
    <mergeCell ref="C72:H72"/>
    <mergeCell ref="A67:A68"/>
    <mergeCell ref="A69:A72"/>
    <mergeCell ref="B60:H60"/>
    <mergeCell ref="B61:H61"/>
    <mergeCell ref="B62:H62"/>
    <mergeCell ref="C66:H66"/>
    <mergeCell ref="C67:H67"/>
    <mergeCell ref="C68:H68"/>
    <mergeCell ref="C69:H69"/>
    <mergeCell ref="C70:H70"/>
    <mergeCell ref="C63:H63"/>
    <mergeCell ref="C64:H64"/>
    <mergeCell ref="B75:H75"/>
    <mergeCell ref="B76:H76"/>
    <mergeCell ref="A82:A83"/>
    <mergeCell ref="B82:H82"/>
    <mergeCell ref="J82:R82"/>
    <mergeCell ref="C83:H83"/>
    <mergeCell ref="B79:H79"/>
    <mergeCell ref="J79:R79"/>
    <mergeCell ref="C80:H80"/>
    <mergeCell ref="C81:H81"/>
    <mergeCell ref="C78:H78"/>
    <mergeCell ref="B77:H77"/>
    <mergeCell ref="J77:P77"/>
    <mergeCell ref="A77:A81"/>
    <mergeCell ref="A84:A88"/>
    <mergeCell ref="C84:H84"/>
    <mergeCell ref="C85:H85"/>
    <mergeCell ref="C86:H86"/>
    <mergeCell ref="C87:H87"/>
    <mergeCell ref="C88:H88"/>
    <mergeCell ref="J15:R15"/>
    <mergeCell ref="B11:H11"/>
    <mergeCell ref="J11:R11"/>
    <mergeCell ref="C28:H28"/>
    <mergeCell ref="C20:H20"/>
    <mergeCell ref="C21:H21"/>
    <mergeCell ref="C26:H26"/>
    <mergeCell ref="B17:H17"/>
    <mergeCell ref="A50:A51"/>
    <mergeCell ref="A52:A53"/>
    <mergeCell ref="A54:A57"/>
    <mergeCell ref="A62:A66"/>
    <mergeCell ref="J38:R38"/>
    <mergeCell ref="C39:H39"/>
    <mergeCell ref="B40:H40"/>
    <mergeCell ref="J40:R40"/>
    <mergeCell ref="C41:H41"/>
    <mergeCell ref="J62:R62"/>
    <mergeCell ref="C53:H53"/>
    <mergeCell ref="C54:H54"/>
    <mergeCell ref="C55:H55"/>
    <mergeCell ref="C56:H56"/>
    <mergeCell ref="C57:H57"/>
    <mergeCell ref="J50:R50"/>
  </mergeCells>
  <phoneticPr fontId="12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L125"/>
  <sheetViews>
    <sheetView zoomScale="93" zoomScaleNormal="130" workbookViewId="0">
      <selection activeCell="C11" sqref="C11:H11"/>
    </sheetView>
  </sheetViews>
  <sheetFormatPr baseColWidth="10" defaultColWidth="8.83203125" defaultRowHeight="15" x14ac:dyDescent="0.15"/>
  <cols>
    <col min="1" max="1" width="38.6640625" style="48" bestFit="1" customWidth="1"/>
    <col min="2" max="2" width="12.6640625" style="48" customWidth="1"/>
    <col min="3" max="3" width="8.6640625" style="48" customWidth="1"/>
    <col min="4" max="4" width="8.83203125" style="48"/>
    <col min="5" max="5" width="11.83203125" style="48" customWidth="1"/>
    <col min="6" max="6" width="8.83203125" style="48"/>
    <col min="7" max="7" width="8.6640625" style="48" customWidth="1"/>
    <col min="8" max="8" width="24.1640625" style="48" customWidth="1"/>
    <col min="9" max="9" width="27" style="48" bestFit="1" customWidth="1"/>
    <col min="10" max="10" width="44.83203125" style="48" customWidth="1"/>
    <col min="11" max="11" width="54.6640625" style="48" bestFit="1" customWidth="1"/>
    <col min="12" max="12" width="34" style="48" bestFit="1" customWidth="1"/>
    <col min="13" max="16384" width="8.83203125" style="48"/>
  </cols>
  <sheetData>
    <row r="1" spans="1:12" ht="16" x14ac:dyDescent="0.15">
      <c r="A1" s="47" t="s">
        <v>9</v>
      </c>
      <c r="B1" s="47" t="s">
        <v>184</v>
      </c>
    </row>
    <row r="2" spans="1:12" ht="16" x14ac:dyDescent="0.15">
      <c r="A2" s="47" t="s">
        <v>10</v>
      </c>
      <c r="B2" s="49">
        <v>2566</v>
      </c>
    </row>
    <row r="3" spans="1:12" x14ac:dyDescent="0.15">
      <c r="A3" s="47"/>
      <c r="B3" s="49"/>
    </row>
    <row r="4" spans="1:12" ht="15" customHeight="1" x14ac:dyDescent="0.15">
      <c r="A4" s="50" t="s">
        <v>11</v>
      </c>
      <c r="B4" s="200" t="s">
        <v>119</v>
      </c>
      <c r="C4" s="201"/>
      <c r="D4" s="201"/>
      <c r="E4" s="201"/>
      <c r="F4" s="201"/>
      <c r="G4" s="201"/>
      <c r="H4" s="51"/>
    </row>
    <row r="5" spans="1:12" ht="17.5" customHeight="1" x14ac:dyDescent="0.15">
      <c r="A5" s="50" t="s">
        <v>46</v>
      </c>
      <c r="B5" s="180" t="s">
        <v>315</v>
      </c>
      <c r="C5" s="180"/>
      <c r="D5" s="180"/>
      <c r="E5" s="180"/>
      <c r="F5" s="180"/>
      <c r="G5" s="180"/>
      <c r="H5" s="180"/>
      <c r="I5" s="180"/>
    </row>
    <row r="6" spans="1:12" ht="17.5" customHeight="1" x14ac:dyDescent="0.15">
      <c r="A6" s="52" t="s">
        <v>187</v>
      </c>
      <c r="B6" s="186" t="s">
        <v>45</v>
      </c>
      <c r="C6" s="187"/>
      <c r="D6" s="187"/>
      <c r="E6" s="187"/>
      <c r="F6" s="187"/>
      <c r="G6" s="187"/>
      <c r="H6" s="188"/>
      <c r="I6" s="53" t="s">
        <v>58</v>
      </c>
      <c r="J6" s="53" t="s">
        <v>59</v>
      </c>
      <c r="K6" s="53" t="s">
        <v>60</v>
      </c>
      <c r="L6" s="53" t="s">
        <v>61</v>
      </c>
    </row>
    <row r="7" spans="1:12" ht="18" customHeight="1" x14ac:dyDescent="0.15">
      <c r="A7" s="183" t="s">
        <v>211</v>
      </c>
      <c r="B7" s="189" t="s">
        <v>188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</row>
    <row r="8" spans="1:12" ht="63" customHeight="1" x14ac:dyDescent="0.15">
      <c r="A8" s="190"/>
      <c r="B8" s="55" t="s">
        <v>123</v>
      </c>
      <c r="C8" s="198" t="s">
        <v>194</v>
      </c>
      <c r="D8" s="185"/>
      <c r="E8" s="185"/>
      <c r="F8" s="185"/>
      <c r="G8" s="185"/>
      <c r="H8" s="185"/>
      <c r="I8" s="56" t="s">
        <v>226</v>
      </c>
      <c r="J8" s="112" t="s">
        <v>227</v>
      </c>
      <c r="K8" s="112" t="s">
        <v>228</v>
      </c>
      <c r="L8" s="112" t="s">
        <v>327</v>
      </c>
    </row>
    <row r="9" spans="1:12" ht="32" x14ac:dyDescent="0.15">
      <c r="A9" s="190"/>
      <c r="B9" s="55" t="s">
        <v>124</v>
      </c>
      <c r="C9" s="197" t="s">
        <v>189</v>
      </c>
      <c r="D9" s="185"/>
      <c r="E9" s="185"/>
      <c r="F9" s="185"/>
      <c r="G9" s="185"/>
      <c r="H9" s="185"/>
      <c r="I9" s="56" t="s">
        <v>226</v>
      </c>
      <c r="J9" s="56" t="s">
        <v>229</v>
      </c>
      <c r="K9" s="115" t="s">
        <v>338</v>
      </c>
      <c r="L9" s="115" t="s">
        <v>337</v>
      </c>
    </row>
    <row r="10" spans="1:12" ht="16" customHeight="1" x14ac:dyDescent="0.15">
      <c r="A10" s="190"/>
      <c r="B10" s="189" t="s">
        <v>192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</row>
    <row r="11" spans="1:12" ht="32" x14ac:dyDescent="0.15">
      <c r="A11" s="190"/>
      <c r="B11" s="55" t="s">
        <v>126</v>
      </c>
      <c r="C11" s="199" t="s">
        <v>193</v>
      </c>
      <c r="D11" s="185"/>
      <c r="E11" s="185"/>
      <c r="F11" s="185"/>
      <c r="G11" s="185"/>
      <c r="H11" s="185"/>
      <c r="I11" s="57" t="s">
        <v>234</v>
      </c>
      <c r="J11" s="57" t="s">
        <v>235</v>
      </c>
      <c r="K11" s="56" t="s">
        <v>236</v>
      </c>
      <c r="L11" s="115" t="s">
        <v>237</v>
      </c>
    </row>
    <row r="12" spans="1:12" x14ac:dyDescent="0.15">
      <c r="A12" s="183" t="s">
        <v>48</v>
      </c>
      <c r="B12" s="189" t="s">
        <v>190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</row>
    <row r="13" spans="1:12" ht="32" x14ac:dyDescent="0.15">
      <c r="A13" s="184"/>
      <c r="B13" s="55" t="s">
        <v>125</v>
      </c>
      <c r="C13" s="197" t="s">
        <v>191</v>
      </c>
      <c r="D13" s="185"/>
      <c r="E13" s="185"/>
      <c r="F13" s="185"/>
      <c r="G13" s="185"/>
      <c r="H13" s="185"/>
      <c r="I13" s="57" t="s">
        <v>230</v>
      </c>
      <c r="J13" s="57" t="s">
        <v>231</v>
      </c>
      <c r="K13" s="56" t="s">
        <v>232</v>
      </c>
      <c r="L13" s="56" t="s">
        <v>233</v>
      </c>
    </row>
    <row r="14" spans="1:12" x14ac:dyDescent="0.15">
      <c r="A14" s="183" t="s">
        <v>49</v>
      </c>
      <c r="B14" s="55"/>
      <c r="C14" s="185"/>
      <c r="D14" s="185"/>
      <c r="E14" s="185"/>
      <c r="F14" s="185"/>
      <c r="G14" s="185"/>
      <c r="H14" s="185"/>
      <c r="I14" s="58"/>
      <c r="J14" s="58"/>
      <c r="K14" s="58"/>
      <c r="L14" s="58"/>
    </row>
    <row r="15" spans="1:12" ht="16" customHeight="1" x14ac:dyDescent="0.15">
      <c r="A15" s="184"/>
      <c r="B15" s="55"/>
      <c r="C15" s="185"/>
      <c r="D15" s="185"/>
      <c r="E15" s="185"/>
      <c r="F15" s="185"/>
      <c r="G15" s="185"/>
      <c r="H15" s="185"/>
      <c r="I15" s="58"/>
      <c r="J15" s="58"/>
      <c r="K15" s="58"/>
      <c r="L15" s="58"/>
    </row>
    <row r="16" spans="1:12" ht="48" customHeight="1" x14ac:dyDescent="0.15">
      <c r="I16" s="59" t="s">
        <v>69</v>
      </c>
      <c r="J16" s="58"/>
      <c r="K16" s="58"/>
      <c r="L16" s="58"/>
    </row>
    <row r="17" spans="1:12" customFormat="1" ht="14" x14ac:dyDescent="0.15"/>
    <row r="18" spans="1:12" customFormat="1" ht="14" x14ac:dyDescent="0.15">
      <c r="I18" s="104" t="s">
        <v>305</v>
      </c>
    </row>
    <row r="19" spans="1:12" customFormat="1" ht="14" x14ac:dyDescent="0.15">
      <c r="A19" s="96" t="s">
        <v>306</v>
      </c>
      <c r="B19" s="177" t="str">
        <f>B5</f>
        <v xml:space="preserve">เพิ่มความมั่นคงด้านน้ำของจังหวัด </v>
      </c>
      <c r="C19" s="178"/>
      <c r="D19" s="178"/>
      <c r="E19" s="178"/>
      <c r="F19" s="178"/>
      <c r="G19" s="178"/>
      <c r="H19" s="179"/>
      <c r="I19" s="117" t="s">
        <v>314</v>
      </c>
    </row>
    <row r="20" spans="1:12" customFormat="1" ht="30" x14ac:dyDescent="0.15">
      <c r="A20" s="98"/>
      <c r="B20" s="101"/>
      <c r="C20" s="102"/>
      <c r="D20" s="102"/>
      <c r="E20" s="102"/>
      <c r="F20" s="102"/>
      <c r="G20" s="102"/>
      <c r="H20" s="103"/>
      <c r="I20" s="109" t="s">
        <v>316</v>
      </c>
    </row>
    <row r="21" spans="1:12" ht="21" customHeight="1" x14ac:dyDescent="0.15">
      <c r="I21" s="60"/>
    </row>
    <row r="22" spans="1:12" ht="15" customHeight="1" x14ac:dyDescent="0.15">
      <c r="A22" s="50" t="s">
        <v>11</v>
      </c>
      <c r="B22" s="202" t="s">
        <v>128</v>
      </c>
      <c r="C22" s="201"/>
      <c r="D22" s="201"/>
      <c r="E22" s="201"/>
      <c r="F22" s="201"/>
      <c r="G22" s="201"/>
      <c r="H22" s="51"/>
    </row>
    <row r="23" spans="1:12" ht="17.5" customHeight="1" x14ac:dyDescent="0.15">
      <c r="A23" s="50" t="s">
        <v>46</v>
      </c>
      <c r="B23" s="105" t="s">
        <v>312</v>
      </c>
      <c r="C23" s="106"/>
      <c r="D23" s="106"/>
      <c r="E23" s="106"/>
      <c r="F23" s="118" t="s">
        <v>313</v>
      </c>
      <c r="G23" s="106"/>
      <c r="H23" s="106"/>
      <c r="I23" s="107"/>
    </row>
    <row r="24" spans="1:12" ht="16" x14ac:dyDescent="0.15">
      <c r="A24" s="52" t="s">
        <v>187</v>
      </c>
      <c r="B24" s="186" t="s">
        <v>45</v>
      </c>
      <c r="C24" s="187"/>
      <c r="D24" s="187"/>
      <c r="E24" s="187"/>
      <c r="F24" s="187"/>
      <c r="G24" s="187"/>
      <c r="H24" s="188"/>
      <c r="I24" s="53" t="s">
        <v>58</v>
      </c>
      <c r="J24" s="53" t="s">
        <v>59</v>
      </c>
      <c r="K24" s="53" t="s">
        <v>60</v>
      </c>
      <c r="L24" s="53" t="s">
        <v>61</v>
      </c>
    </row>
    <row r="25" spans="1:12" s="61" customFormat="1" ht="14" customHeight="1" x14ac:dyDescent="0.15">
      <c r="A25" s="195" t="s">
        <v>211</v>
      </c>
      <c r="B25" s="189" t="s">
        <v>195</v>
      </c>
      <c r="C25" s="189"/>
      <c r="D25" s="189"/>
      <c r="E25" s="189"/>
      <c r="F25" s="189"/>
      <c r="G25" s="189"/>
      <c r="H25" s="189"/>
      <c r="I25" s="189"/>
      <c r="J25" s="189"/>
      <c r="K25" s="189"/>
      <c r="L25" s="189"/>
    </row>
    <row r="26" spans="1:12" ht="15" customHeight="1" x14ac:dyDescent="0.15">
      <c r="A26" s="195"/>
      <c r="B26" s="62" t="s">
        <v>123</v>
      </c>
      <c r="C26" s="196" t="s">
        <v>196</v>
      </c>
      <c r="D26" s="196"/>
      <c r="E26" s="196"/>
      <c r="F26" s="196"/>
      <c r="G26" s="196"/>
      <c r="H26" s="196"/>
      <c r="I26" s="58" t="s">
        <v>238</v>
      </c>
      <c r="J26" s="58" t="s">
        <v>241</v>
      </c>
      <c r="K26" s="58" t="s">
        <v>242</v>
      </c>
      <c r="L26" s="58" t="s">
        <v>244</v>
      </c>
    </row>
    <row r="27" spans="1:12" ht="15" customHeight="1" x14ac:dyDescent="0.15">
      <c r="A27" s="195"/>
      <c r="B27" s="62" t="s">
        <v>124</v>
      </c>
      <c r="C27" s="196" t="s">
        <v>197</v>
      </c>
      <c r="D27" s="196"/>
      <c r="E27" s="196"/>
      <c r="F27" s="196"/>
      <c r="G27" s="196"/>
      <c r="H27" s="196"/>
      <c r="I27" s="58" t="s">
        <v>239</v>
      </c>
      <c r="J27" s="58" t="s">
        <v>240</v>
      </c>
      <c r="K27" s="58" t="s">
        <v>243</v>
      </c>
      <c r="L27" s="58" t="s">
        <v>245</v>
      </c>
    </row>
    <row r="28" spans="1:12" s="61" customFormat="1" x14ac:dyDescent="0.15">
      <c r="A28" s="195"/>
      <c r="B28" s="189" t="s">
        <v>198</v>
      </c>
      <c r="C28" s="189"/>
      <c r="D28" s="189"/>
      <c r="E28" s="189"/>
      <c r="F28" s="189"/>
      <c r="G28" s="189"/>
      <c r="H28" s="189"/>
      <c r="I28" s="189"/>
      <c r="J28" s="189"/>
      <c r="K28" s="189"/>
      <c r="L28" s="189"/>
    </row>
    <row r="29" spans="1:12" ht="15" customHeight="1" x14ac:dyDescent="0.15">
      <c r="A29" s="195"/>
      <c r="B29" s="62" t="s">
        <v>125</v>
      </c>
      <c r="C29" s="196" t="s">
        <v>199</v>
      </c>
      <c r="D29" s="196"/>
      <c r="E29" s="196"/>
      <c r="F29" s="196"/>
      <c r="G29" s="196"/>
      <c r="H29" s="196"/>
      <c r="I29" s="58" t="s">
        <v>246</v>
      </c>
      <c r="J29" s="58" t="s">
        <v>247</v>
      </c>
      <c r="K29" s="58" t="s">
        <v>248</v>
      </c>
      <c r="L29" s="58" t="s">
        <v>249</v>
      </c>
    </row>
    <row r="30" spans="1:12" s="61" customFormat="1" ht="14" customHeight="1" x14ac:dyDescent="0.15">
      <c r="A30" s="195"/>
      <c r="B30" s="189" t="s">
        <v>200</v>
      </c>
      <c r="C30" s="189"/>
      <c r="D30" s="189"/>
      <c r="E30" s="189"/>
      <c r="F30" s="189"/>
      <c r="G30" s="189"/>
      <c r="H30" s="189"/>
      <c r="I30" s="189"/>
      <c r="J30" s="189"/>
      <c r="K30" s="189"/>
      <c r="L30" s="189"/>
    </row>
    <row r="31" spans="1:12" ht="32" x14ac:dyDescent="0.15">
      <c r="A31" s="195"/>
      <c r="B31" s="62" t="s">
        <v>126</v>
      </c>
      <c r="C31" s="196" t="s">
        <v>201</v>
      </c>
      <c r="D31" s="196"/>
      <c r="E31" s="196"/>
      <c r="F31" s="196"/>
      <c r="G31" s="196"/>
      <c r="H31" s="196"/>
      <c r="I31" s="57" t="s">
        <v>250</v>
      </c>
      <c r="J31" s="56" t="s">
        <v>251</v>
      </c>
      <c r="K31" s="56" t="s">
        <v>252</v>
      </c>
      <c r="L31" s="57" t="s">
        <v>376</v>
      </c>
    </row>
    <row r="32" spans="1:12" ht="32" x14ac:dyDescent="0.15">
      <c r="A32" s="195"/>
      <c r="B32" s="62" t="s">
        <v>127</v>
      </c>
      <c r="C32" s="196" t="s">
        <v>205</v>
      </c>
      <c r="D32" s="196"/>
      <c r="E32" s="196"/>
      <c r="F32" s="196"/>
      <c r="G32" s="196"/>
      <c r="H32" s="196"/>
      <c r="I32" s="57" t="s">
        <v>253</v>
      </c>
      <c r="J32" s="56" t="s">
        <v>254</v>
      </c>
      <c r="K32" s="56" t="s">
        <v>255</v>
      </c>
      <c r="L32" s="57" t="s">
        <v>256</v>
      </c>
    </row>
    <row r="33" spans="1:12" s="61" customFormat="1" x14ac:dyDescent="0.15">
      <c r="A33" s="190" t="s">
        <v>48</v>
      </c>
      <c r="B33" s="189" t="s">
        <v>202</v>
      </c>
      <c r="C33" s="189"/>
      <c r="D33" s="189"/>
      <c r="E33" s="189"/>
      <c r="F33" s="189"/>
      <c r="G33" s="189"/>
      <c r="H33" s="189"/>
      <c r="I33" s="189"/>
      <c r="J33" s="189"/>
      <c r="K33" s="189"/>
      <c r="L33" s="189"/>
    </row>
    <row r="34" spans="1:12" ht="30" customHeight="1" x14ac:dyDescent="0.15">
      <c r="A34" s="190"/>
      <c r="B34" s="62" t="s">
        <v>129</v>
      </c>
      <c r="C34" s="185" t="s">
        <v>203</v>
      </c>
      <c r="D34" s="185"/>
      <c r="E34" s="185"/>
      <c r="F34" s="185"/>
      <c r="G34" s="185"/>
      <c r="H34" s="185"/>
      <c r="I34" s="121" t="s">
        <v>257</v>
      </c>
      <c r="J34" s="57" t="s">
        <v>258</v>
      </c>
      <c r="K34" s="57" t="s">
        <v>259</v>
      </c>
      <c r="L34" s="57" t="s">
        <v>260</v>
      </c>
    </row>
    <row r="35" spans="1:12" x14ac:dyDescent="0.15">
      <c r="A35" s="190"/>
      <c r="B35" s="189" t="s">
        <v>206</v>
      </c>
      <c r="C35" s="189"/>
      <c r="D35" s="189"/>
      <c r="E35" s="189"/>
      <c r="F35" s="189"/>
      <c r="G35" s="189"/>
      <c r="H35" s="189"/>
      <c r="I35" s="189"/>
      <c r="J35" s="189"/>
      <c r="K35" s="189"/>
      <c r="L35" s="189"/>
    </row>
    <row r="36" spans="1:12" ht="32" x14ac:dyDescent="0.15">
      <c r="A36" s="190"/>
      <c r="B36" s="63" t="s">
        <v>130</v>
      </c>
      <c r="C36" s="185" t="s">
        <v>204</v>
      </c>
      <c r="D36" s="185"/>
      <c r="E36" s="185"/>
      <c r="F36" s="185"/>
      <c r="G36" s="185"/>
      <c r="H36" s="185"/>
      <c r="I36" s="56" t="s">
        <v>261</v>
      </c>
      <c r="J36" s="56" t="s">
        <v>262</v>
      </c>
      <c r="K36" s="56" t="s">
        <v>263</v>
      </c>
      <c r="L36" s="56" t="s">
        <v>264</v>
      </c>
    </row>
    <row r="37" spans="1:12" x14ac:dyDescent="0.15">
      <c r="A37" s="195" t="s">
        <v>49</v>
      </c>
      <c r="B37" s="63"/>
      <c r="C37" s="185"/>
      <c r="D37" s="185"/>
      <c r="E37" s="185"/>
      <c r="F37" s="185"/>
      <c r="G37" s="185"/>
      <c r="H37" s="185"/>
    </row>
    <row r="38" spans="1:12" ht="14" customHeight="1" x14ac:dyDescent="0.15">
      <c r="A38" s="195"/>
      <c r="B38" s="55"/>
      <c r="C38" s="185"/>
      <c r="D38" s="185"/>
      <c r="E38" s="185"/>
      <c r="F38" s="185"/>
      <c r="G38" s="185"/>
      <c r="H38" s="185"/>
      <c r="I38" s="56"/>
      <c r="J38" s="56"/>
      <c r="K38" s="56"/>
      <c r="L38" s="56"/>
    </row>
    <row r="39" spans="1:12" ht="16" customHeight="1" x14ac:dyDescent="0.15">
      <c r="A39" s="195"/>
      <c r="B39" s="63"/>
      <c r="C39" s="185"/>
      <c r="D39" s="185"/>
      <c r="E39" s="185"/>
      <c r="F39" s="185"/>
      <c r="G39" s="185"/>
      <c r="H39" s="185"/>
      <c r="I39" s="58"/>
      <c r="J39" s="58"/>
      <c r="K39" s="58"/>
      <c r="L39" s="58"/>
    </row>
    <row r="40" spans="1:12" x14ac:dyDescent="0.15">
      <c r="A40" s="195"/>
      <c r="B40" s="55"/>
      <c r="C40" s="185"/>
      <c r="D40" s="185"/>
      <c r="E40" s="185"/>
      <c r="F40" s="185"/>
      <c r="G40" s="185"/>
      <c r="H40" s="185"/>
      <c r="I40" s="58"/>
      <c r="J40" s="58"/>
      <c r="K40" s="58"/>
      <c r="L40" s="58"/>
    </row>
    <row r="41" spans="1:12" ht="30" customHeight="1" x14ac:dyDescent="0.15">
      <c r="I41" s="59" t="s">
        <v>69</v>
      </c>
      <c r="J41" s="58"/>
      <c r="K41" s="58"/>
      <c r="L41" s="58"/>
    </row>
    <row r="42" spans="1:12" customFormat="1" ht="14" x14ac:dyDescent="0.15"/>
    <row r="43" spans="1:12" customFormat="1" ht="14" x14ac:dyDescent="0.15">
      <c r="I43" s="104" t="s">
        <v>305</v>
      </c>
    </row>
    <row r="44" spans="1:12" customFormat="1" ht="14" x14ac:dyDescent="0.15">
      <c r="A44" s="96" t="s">
        <v>306</v>
      </c>
      <c r="B44" s="177" t="str">
        <f>B23</f>
        <v xml:space="preserve">รักษาผลิตภาพการผลิตและความมั่นคงทางอาหาร </v>
      </c>
      <c r="C44" s="178"/>
      <c r="D44" s="178"/>
      <c r="E44" s="178"/>
      <c r="F44" s="178"/>
      <c r="G44" s="178"/>
      <c r="H44" s="179"/>
      <c r="I44" s="117" t="s">
        <v>317</v>
      </c>
    </row>
    <row r="45" spans="1:12" customFormat="1" x14ac:dyDescent="0.15">
      <c r="A45" s="97"/>
      <c r="B45" s="99"/>
      <c r="C45" s="95"/>
      <c r="D45" s="95"/>
      <c r="E45" s="95"/>
      <c r="F45" s="95"/>
      <c r="G45" s="95"/>
      <c r="H45" s="100"/>
      <c r="I45" s="108" t="s">
        <v>318</v>
      </c>
    </row>
    <row r="46" spans="1:12" customFormat="1" ht="14" x14ac:dyDescent="0.15">
      <c r="A46" s="97"/>
      <c r="B46" s="99"/>
      <c r="C46" s="95"/>
      <c r="D46" s="95"/>
      <c r="E46" s="95"/>
      <c r="F46" s="95"/>
      <c r="G46" s="95"/>
      <c r="H46" s="100"/>
      <c r="I46" s="108"/>
    </row>
    <row r="47" spans="1:12" customFormat="1" ht="14" x14ac:dyDescent="0.15">
      <c r="A47" s="98"/>
      <c r="B47" s="101"/>
      <c r="C47" s="102"/>
      <c r="D47" s="102"/>
      <c r="E47" s="102"/>
      <c r="F47" s="102"/>
      <c r="G47" s="102"/>
      <c r="H47" s="103"/>
      <c r="I47" s="109"/>
    </row>
    <row r="51" spans="1:12" ht="15" customHeight="1" x14ac:dyDescent="0.15">
      <c r="A51" s="50" t="s">
        <v>11</v>
      </c>
      <c r="B51" s="181" t="s">
        <v>225</v>
      </c>
      <c r="C51" s="181"/>
      <c r="D51" s="181"/>
      <c r="E51" s="181"/>
      <c r="F51" s="181"/>
      <c r="G51" s="181"/>
      <c r="H51" s="51"/>
    </row>
    <row r="52" spans="1:12" ht="17.5" customHeight="1" x14ac:dyDescent="0.15">
      <c r="A52" s="50" t="s">
        <v>46</v>
      </c>
      <c r="B52" s="90" t="s">
        <v>308</v>
      </c>
      <c r="C52" s="91"/>
      <c r="D52" s="91"/>
      <c r="E52" s="91"/>
      <c r="F52" s="91"/>
      <c r="G52" s="91"/>
      <c r="H52" s="92"/>
      <c r="I52" s="93"/>
    </row>
    <row r="53" spans="1:12" ht="16" x14ac:dyDescent="0.15">
      <c r="A53" s="52" t="s">
        <v>187</v>
      </c>
      <c r="B53" s="186" t="s">
        <v>45</v>
      </c>
      <c r="C53" s="187"/>
      <c r="D53" s="187"/>
      <c r="E53" s="187"/>
      <c r="F53" s="187"/>
      <c r="G53" s="187"/>
      <c r="H53" s="188"/>
      <c r="I53" s="53" t="s">
        <v>58</v>
      </c>
      <c r="J53" s="53" t="s">
        <v>59</v>
      </c>
      <c r="K53" s="53" t="s">
        <v>60</v>
      </c>
      <c r="L53" s="53" t="s">
        <v>61</v>
      </c>
    </row>
    <row r="54" spans="1:12" s="61" customFormat="1" ht="14" customHeight="1" x14ac:dyDescent="0.15">
      <c r="A54" s="183" t="s">
        <v>211</v>
      </c>
      <c r="B54" s="189" t="s">
        <v>132</v>
      </c>
      <c r="C54" s="189"/>
      <c r="D54" s="189"/>
      <c r="E54" s="189"/>
      <c r="F54" s="189"/>
      <c r="G54" s="189"/>
      <c r="H54" s="189"/>
      <c r="I54" s="189"/>
      <c r="J54" s="189"/>
      <c r="K54" s="189"/>
      <c r="L54" s="189"/>
    </row>
    <row r="55" spans="1:12" ht="30" customHeight="1" x14ac:dyDescent="0.15">
      <c r="A55" s="184"/>
      <c r="B55" s="55" t="s">
        <v>123</v>
      </c>
      <c r="C55" s="185" t="s">
        <v>209</v>
      </c>
      <c r="D55" s="185"/>
      <c r="E55" s="185"/>
      <c r="F55" s="185"/>
      <c r="G55" s="185"/>
      <c r="H55" s="185"/>
      <c r="I55" s="122" t="s">
        <v>265</v>
      </c>
      <c r="J55" s="115" t="s">
        <v>383</v>
      </c>
      <c r="K55" s="56" t="s">
        <v>266</v>
      </c>
      <c r="L55" s="116" t="s">
        <v>384</v>
      </c>
    </row>
    <row r="56" spans="1:12" s="61" customFormat="1" ht="16" customHeight="1" x14ac:dyDescent="0.15">
      <c r="A56" s="183" t="s">
        <v>48</v>
      </c>
      <c r="B56" s="189" t="s">
        <v>208</v>
      </c>
      <c r="C56" s="189"/>
      <c r="D56" s="189"/>
      <c r="E56" s="189"/>
      <c r="F56" s="189"/>
      <c r="G56" s="189"/>
      <c r="H56" s="189"/>
      <c r="I56" s="189"/>
      <c r="J56" s="189"/>
      <c r="K56" s="189"/>
      <c r="L56" s="189"/>
    </row>
    <row r="57" spans="1:12" ht="64" x14ac:dyDescent="0.15">
      <c r="A57" s="184"/>
      <c r="B57" s="55" t="s">
        <v>124</v>
      </c>
      <c r="C57" s="185" t="s">
        <v>210</v>
      </c>
      <c r="D57" s="185"/>
      <c r="E57" s="185"/>
      <c r="F57" s="185"/>
      <c r="G57" s="185"/>
      <c r="H57" s="185"/>
      <c r="I57" s="122" t="s">
        <v>267</v>
      </c>
      <c r="J57" s="56" t="s">
        <v>268</v>
      </c>
      <c r="K57" s="56" t="s">
        <v>269</v>
      </c>
      <c r="L57" s="56" t="s">
        <v>270</v>
      </c>
    </row>
    <row r="58" spans="1:12" ht="16" customHeight="1" x14ac:dyDescent="0.15">
      <c r="A58" s="195" t="s">
        <v>49</v>
      </c>
      <c r="B58" s="55"/>
      <c r="C58" s="185"/>
      <c r="D58" s="185"/>
      <c r="E58" s="185"/>
      <c r="F58" s="185"/>
      <c r="G58" s="185"/>
      <c r="H58" s="185"/>
      <c r="I58" s="58"/>
      <c r="J58" s="58"/>
      <c r="K58" s="58"/>
      <c r="L58" s="58"/>
    </row>
    <row r="59" spans="1:12" ht="16" customHeight="1" x14ac:dyDescent="0.15">
      <c r="A59" s="195"/>
      <c r="B59" s="55"/>
      <c r="C59" s="185"/>
      <c r="D59" s="185"/>
      <c r="E59" s="185"/>
      <c r="F59" s="185"/>
      <c r="G59" s="185"/>
      <c r="H59" s="185"/>
      <c r="I59" s="58"/>
      <c r="J59" s="58"/>
      <c r="K59" s="58"/>
      <c r="L59" s="58"/>
    </row>
    <row r="60" spans="1:12" ht="16" customHeight="1" x14ac:dyDescent="0.15">
      <c r="A60" s="195"/>
      <c r="B60" s="55"/>
      <c r="C60" s="185"/>
      <c r="D60" s="185"/>
      <c r="E60" s="185"/>
      <c r="F60" s="185"/>
      <c r="G60" s="185"/>
      <c r="H60" s="185"/>
      <c r="I60" s="58"/>
      <c r="J60" s="58"/>
      <c r="K60" s="58"/>
      <c r="L60" s="58"/>
    </row>
    <row r="61" spans="1:12" ht="16" customHeight="1" x14ac:dyDescent="0.15">
      <c r="A61" s="195"/>
      <c r="B61" s="55"/>
      <c r="C61" s="185"/>
      <c r="D61" s="185"/>
      <c r="E61" s="185"/>
      <c r="F61" s="185"/>
      <c r="G61" s="185"/>
      <c r="H61" s="185"/>
      <c r="I61" s="58"/>
      <c r="J61" s="58"/>
      <c r="K61" s="58"/>
      <c r="L61" s="58"/>
    </row>
    <row r="62" spans="1:12" ht="30" customHeight="1" x14ac:dyDescent="0.15">
      <c r="I62" s="59" t="s">
        <v>69</v>
      </c>
      <c r="J62" s="58"/>
      <c r="K62" s="58"/>
      <c r="L62" s="58"/>
    </row>
    <row r="63" spans="1:12" customFormat="1" ht="14" x14ac:dyDescent="0.15"/>
    <row r="64" spans="1:12" customFormat="1" ht="14" x14ac:dyDescent="0.15">
      <c r="I64" s="104" t="s">
        <v>305</v>
      </c>
    </row>
    <row r="65" spans="1:12" customFormat="1" ht="14" x14ac:dyDescent="0.15">
      <c r="A65" s="96" t="s">
        <v>306</v>
      </c>
      <c r="B65" s="177" t="str">
        <f>B52</f>
        <v>เพิ่มขีดความสามารถของภาคการท่องเที่ยวให้มีการเติบโตอย่างยั่งยืนและรองรับความเสี่ยงจากการเปลี่ยนแปลงสภาพภูมิอากาศ</v>
      </c>
      <c r="C65" s="178"/>
      <c r="D65" s="178"/>
      <c r="E65" s="178"/>
      <c r="F65" s="178"/>
      <c r="G65" s="178"/>
      <c r="H65" s="179"/>
      <c r="I65" s="117" t="s">
        <v>319</v>
      </c>
    </row>
    <row r="66" spans="1:12" customFormat="1" ht="14" x14ac:dyDescent="0.15">
      <c r="A66" s="97"/>
      <c r="B66" s="99"/>
      <c r="C66" s="95"/>
      <c r="D66" s="95"/>
      <c r="E66" s="95"/>
      <c r="F66" s="95"/>
      <c r="G66" s="95"/>
      <c r="H66" s="100"/>
      <c r="I66" s="108"/>
    </row>
    <row r="67" spans="1:12" customFormat="1" ht="14" x14ac:dyDescent="0.15">
      <c r="A67" s="97"/>
      <c r="B67" s="99"/>
      <c r="C67" s="95"/>
      <c r="D67" s="95"/>
      <c r="E67" s="95"/>
      <c r="F67" s="95"/>
      <c r="G67" s="95"/>
      <c r="H67" s="100"/>
      <c r="I67" s="108"/>
    </row>
    <row r="68" spans="1:12" customFormat="1" ht="14" x14ac:dyDescent="0.15">
      <c r="A68" s="98"/>
      <c r="B68" s="101"/>
      <c r="C68" s="102"/>
      <c r="D68" s="102"/>
      <c r="E68" s="102"/>
      <c r="F68" s="102"/>
      <c r="G68" s="102"/>
      <c r="H68" s="103"/>
      <c r="I68" s="109"/>
    </row>
    <row r="70" spans="1:12" ht="15" customHeight="1" x14ac:dyDescent="0.15">
      <c r="A70" s="50" t="s">
        <v>11</v>
      </c>
      <c r="B70" s="181" t="s">
        <v>24</v>
      </c>
      <c r="C70" s="181"/>
      <c r="D70" s="181"/>
      <c r="E70" s="181"/>
      <c r="F70" s="181"/>
      <c r="G70" s="181"/>
      <c r="H70" s="51"/>
    </row>
    <row r="71" spans="1:12" ht="17.5" customHeight="1" x14ac:dyDescent="0.15">
      <c r="A71" s="50" t="s">
        <v>46</v>
      </c>
      <c r="B71" s="94" t="s">
        <v>309</v>
      </c>
      <c r="C71" s="91"/>
      <c r="D71" s="91"/>
      <c r="E71" s="91"/>
      <c r="F71" s="91"/>
      <c r="G71" s="91"/>
      <c r="H71" s="92"/>
      <c r="I71" s="93"/>
      <c r="J71" s="93"/>
    </row>
    <row r="72" spans="1:12" ht="16" x14ac:dyDescent="0.15">
      <c r="A72" s="52" t="s">
        <v>187</v>
      </c>
      <c r="B72" s="186" t="s">
        <v>45</v>
      </c>
      <c r="C72" s="187"/>
      <c r="D72" s="187"/>
      <c r="E72" s="187"/>
      <c r="F72" s="187"/>
      <c r="G72" s="187"/>
      <c r="H72" s="188"/>
      <c r="I72" s="53" t="s">
        <v>58</v>
      </c>
      <c r="J72" s="53" t="s">
        <v>59</v>
      </c>
      <c r="K72" s="53" t="s">
        <v>60</v>
      </c>
      <c r="L72" s="53" t="s">
        <v>61</v>
      </c>
    </row>
    <row r="73" spans="1:12" s="61" customFormat="1" ht="14" customHeight="1" x14ac:dyDescent="0.15">
      <c r="A73" s="183" t="s">
        <v>211</v>
      </c>
      <c r="B73" s="189" t="s">
        <v>212</v>
      </c>
      <c r="C73" s="189"/>
      <c r="D73" s="189"/>
      <c r="E73" s="189"/>
      <c r="F73" s="189"/>
      <c r="G73" s="189"/>
      <c r="H73" s="189"/>
      <c r="I73" s="189"/>
      <c r="J73" s="189"/>
      <c r="K73" s="189"/>
      <c r="L73" s="189"/>
    </row>
    <row r="74" spans="1:12" ht="64" x14ac:dyDescent="0.15">
      <c r="A74" s="184"/>
      <c r="B74" s="55" t="s">
        <v>123</v>
      </c>
      <c r="C74" s="185" t="s">
        <v>213</v>
      </c>
      <c r="D74" s="185"/>
      <c r="E74" s="185"/>
      <c r="F74" s="185"/>
      <c r="G74" s="185"/>
      <c r="H74" s="185"/>
      <c r="I74" s="56" t="s">
        <v>271</v>
      </c>
      <c r="J74" s="56" t="s">
        <v>272</v>
      </c>
      <c r="K74" s="56" t="s">
        <v>273</v>
      </c>
      <c r="L74" s="56" t="s">
        <v>274</v>
      </c>
    </row>
    <row r="75" spans="1:12" s="61" customFormat="1" ht="16" customHeight="1" x14ac:dyDescent="0.15">
      <c r="A75" s="183" t="s">
        <v>48</v>
      </c>
      <c r="B75" s="189" t="s">
        <v>214</v>
      </c>
      <c r="C75" s="189"/>
      <c r="D75" s="189"/>
      <c r="E75" s="189"/>
      <c r="F75" s="189"/>
      <c r="G75" s="189"/>
      <c r="H75" s="189"/>
      <c r="I75" s="189"/>
      <c r="J75" s="189"/>
      <c r="K75" s="189"/>
      <c r="L75" s="189"/>
    </row>
    <row r="76" spans="1:12" ht="64" x14ac:dyDescent="0.15">
      <c r="A76" s="184"/>
      <c r="B76" s="55" t="s">
        <v>124</v>
      </c>
      <c r="C76" s="185" t="s">
        <v>215</v>
      </c>
      <c r="D76" s="185"/>
      <c r="E76" s="185"/>
      <c r="F76" s="185"/>
      <c r="G76" s="185"/>
      <c r="H76" s="185"/>
      <c r="I76" s="56" t="s">
        <v>275</v>
      </c>
      <c r="J76" s="56" t="s">
        <v>276</v>
      </c>
      <c r="K76" s="56" t="s">
        <v>277</v>
      </c>
      <c r="L76" s="56" t="s">
        <v>278</v>
      </c>
    </row>
    <row r="77" spans="1:12" ht="16" customHeight="1" x14ac:dyDescent="0.15">
      <c r="A77" s="195" t="s">
        <v>49</v>
      </c>
      <c r="B77" s="55"/>
      <c r="C77" s="185"/>
      <c r="D77" s="185"/>
      <c r="E77" s="185"/>
      <c r="F77" s="185"/>
      <c r="G77" s="185"/>
      <c r="H77" s="185"/>
      <c r="I77" s="58"/>
      <c r="J77" s="58"/>
      <c r="K77" s="58"/>
      <c r="L77" s="58"/>
    </row>
    <row r="78" spans="1:12" ht="16" customHeight="1" x14ac:dyDescent="0.15">
      <c r="A78" s="195"/>
      <c r="B78" s="55"/>
      <c r="C78" s="185"/>
      <c r="D78" s="185"/>
      <c r="E78" s="185"/>
      <c r="F78" s="185"/>
      <c r="G78" s="185"/>
      <c r="H78" s="185"/>
      <c r="I78" s="58"/>
      <c r="J78" s="58"/>
      <c r="K78" s="58"/>
      <c r="L78" s="58"/>
    </row>
    <row r="79" spans="1:12" ht="16" customHeight="1" x14ac:dyDescent="0.15">
      <c r="A79" s="195"/>
      <c r="B79" s="55"/>
      <c r="C79" s="185"/>
      <c r="D79" s="185"/>
      <c r="E79" s="185"/>
      <c r="F79" s="185"/>
      <c r="G79" s="185"/>
      <c r="H79" s="185"/>
      <c r="I79" s="58"/>
      <c r="J79" s="58"/>
      <c r="K79" s="58"/>
      <c r="L79" s="58"/>
    </row>
    <row r="80" spans="1:12" ht="16" customHeight="1" x14ac:dyDescent="0.15">
      <c r="A80" s="195"/>
      <c r="B80" s="55"/>
      <c r="C80" s="185"/>
      <c r="D80" s="185"/>
      <c r="E80" s="185"/>
      <c r="F80" s="185"/>
      <c r="G80" s="185"/>
      <c r="H80" s="185"/>
      <c r="I80" s="58"/>
      <c r="J80" s="58"/>
      <c r="K80" s="58"/>
      <c r="L80" s="58"/>
    </row>
    <row r="81" spans="1:12" ht="28" customHeight="1" x14ac:dyDescent="0.15">
      <c r="I81" s="59" t="s">
        <v>69</v>
      </c>
      <c r="J81" s="58"/>
      <c r="K81" s="58"/>
      <c r="L81" s="58"/>
    </row>
    <row r="82" spans="1:12" customFormat="1" ht="14" x14ac:dyDescent="0.15"/>
    <row r="83" spans="1:12" customFormat="1" ht="14" x14ac:dyDescent="0.15">
      <c r="I83" s="104" t="s">
        <v>305</v>
      </c>
    </row>
    <row r="84" spans="1:12" customFormat="1" ht="14" x14ac:dyDescent="0.15">
      <c r="A84" s="96" t="s">
        <v>306</v>
      </c>
      <c r="B84" s="177" t="str">
        <f>B71</f>
        <v>มีระบบสาธารณสุขที่สามารถจัดการความเสี่ยงและลดผลกระทบต่อสุขภาพจากการเปลี่ยนแปลงสภาพภูมิอากาศได้อย่างมีประสิทธิภาพ</v>
      </c>
      <c r="C84" s="178"/>
      <c r="D84" s="178"/>
      <c r="E84" s="178"/>
      <c r="F84" s="178"/>
      <c r="G84" s="178"/>
      <c r="H84" s="179"/>
      <c r="I84" s="117" t="s">
        <v>320</v>
      </c>
    </row>
    <row r="85" spans="1:12" customFormat="1" ht="60" x14ac:dyDescent="0.15">
      <c r="A85" s="97"/>
      <c r="B85" s="99"/>
      <c r="C85" s="95"/>
      <c r="D85" s="95"/>
      <c r="E85" s="95"/>
      <c r="F85" s="95"/>
      <c r="G85" s="95"/>
      <c r="H85" s="100"/>
      <c r="I85" s="108" t="s">
        <v>322</v>
      </c>
    </row>
    <row r="86" spans="1:12" customFormat="1" ht="14" x14ac:dyDescent="0.15">
      <c r="A86" s="97"/>
      <c r="B86" s="99"/>
      <c r="C86" s="95"/>
      <c r="D86" s="95"/>
      <c r="E86" s="95"/>
      <c r="F86" s="95"/>
      <c r="G86" s="95"/>
      <c r="H86" s="100"/>
      <c r="I86" s="108"/>
    </row>
    <row r="87" spans="1:12" customFormat="1" ht="14" x14ac:dyDescent="0.15">
      <c r="A87" s="98"/>
      <c r="B87" s="101"/>
      <c r="C87" s="102"/>
      <c r="D87" s="102"/>
      <c r="E87" s="102"/>
      <c r="F87" s="102"/>
      <c r="G87" s="102"/>
      <c r="H87" s="103"/>
      <c r="I87" s="109"/>
    </row>
    <row r="89" spans="1:12" ht="15" customHeight="1" x14ac:dyDescent="0.15">
      <c r="A89" s="50" t="s">
        <v>11</v>
      </c>
      <c r="B89" s="181" t="s">
        <v>136</v>
      </c>
      <c r="C89" s="181"/>
      <c r="D89" s="181"/>
      <c r="E89" s="181"/>
      <c r="F89" s="181"/>
      <c r="G89" s="181"/>
      <c r="H89" s="51"/>
    </row>
    <row r="90" spans="1:12" ht="17.5" customHeight="1" x14ac:dyDescent="0.15">
      <c r="A90" s="50" t="s">
        <v>46</v>
      </c>
      <c r="B90" s="94" t="s">
        <v>310</v>
      </c>
      <c r="C90" s="91"/>
      <c r="D90" s="91"/>
      <c r="E90" s="91"/>
      <c r="F90" s="91"/>
      <c r="G90" s="91"/>
      <c r="H90" s="92"/>
      <c r="I90" s="93"/>
      <c r="J90" s="93"/>
    </row>
    <row r="91" spans="1:12" ht="16" x14ac:dyDescent="0.15">
      <c r="A91" s="52" t="s">
        <v>187</v>
      </c>
      <c r="B91" s="186" t="s">
        <v>45</v>
      </c>
      <c r="C91" s="187"/>
      <c r="D91" s="187"/>
      <c r="E91" s="187"/>
      <c r="F91" s="187"/>
      <c r="G91" s="187"/>
      <c r="H91" s="188"/>
      <c r="I91" s="53" t="s">
        <v>58</v>
      </c>
      <c r="J91" s="53" t="s">
        <v>59</v>
      </c>
      <c r="K91" s="53" t="s">
        <v>60</v>
      </c>
      <c r="L91" s="53" t="s">
        <v>61</v>
      </c>
    </row>
    <row r="92" spans="1:12" s="61" customFormat="1" ht="14" customHeight="1" x14ac:dyDescent="0.15">
      <c r="A92" s="191" t="s">
        <v>211</v>
      </c>
      <c r="B92" s="189" t="s">
        <v>217</v>
      </c>
      <c r="C92" s="189"/>
      <c r="D92" s="189"/>
      <c r="E92" s="189"/>
      <c r="F92" s="189"/>
      <c r="G92" s="189"/>
      <c r="H92" s="189"/>
      <c r="I92" s="189"/>
      <c r="J92" s="189"/>
      <c r="K92" s="189"/>
      <c r="L92" s="189"/>
    </row>
    <row r="93" spans="1:12" ht="16" x14ac:dyDescent="0.15">
      <c r="A93" s="192"/>
      <c r="B93" s="55" t="s">
        <v>123</v>
      </c>
      <c r="C93" s="185" t="s">
        <v>218</v>
      </c>
      <c r="D93" s="185"/>
      <c r="E93" s="185"/>
      <c r="F93" s="185"/>
      <c r="G93" s="185"/>
      <c r="H93" s="185"/>
      <c r="I93" s="58" t="s">
        <v>279</v>
      </c>
      <c r="J93" s="58" t="s">
        <v>281</v>
      </c>
      <c r="K93" s="58" t="s">
        <v>283</v>
      </c>
      <c r="L93" s="64" t="s">
        <v>286</v>
      </c>
    </row>
    <row r="94" spans="1:12" ht="16" x14ac:dyDescent="0.15">
      <c r="A94" s="192"/>
      <c r="B94" s="55" t="s">
        <v>124</v>
      </c>
      <c r="C94" s="194" t="s">
        <v>138</v>
      </c>
      <c r="D94" s="185"/>
      <c r="E94" s="185"/>
      <c r="F94" s="185"/>
      <c r="G94" s="185"/>
      <c r="H94" s="185"/>
      <c r="I94" s="58" t="s">
        <v>280</v>
      </c>
      <c r="J94" s="58" t="s">
        <v>282</v>
      </c>
      <c r="K94" s="58" t="s">
        <v>284</v>
      </c>
      <c r="L94" s="64" t="s">
        <v>285</v>
      </c>
    </row>
    <row r="95" spans="1:12" ht="16" customHeight="1" x14ac:dyDescent="0.15">
      <c r="A95" s="192"/>
      <c r="B95" s="189" t="s">
        <v>216</v>
      </c>
      <c r="C95" s="189"/>
      <c r="D95" s="189"/>
      <c r="E95" s="189"/>
      <c r="F95" s="189"/>
      <c r="G95" s="189"/>
      <c r="H95" s="189"/>
      <c r="I95" s="189"/>
      <c r="J95" s="189"/>
      <c r="K95" s="189"/>
      <c r="L95" s="189"/>
    </row>
    <row r="96" spans="1:12" s="61" customFormat="1" ht="16" customHeight="1" x14ac:dyDescent="0.15">
      <c r="A96" s="193"/>
      <c r="B96" s="55" t="s">
        <v>125</v>
      </c>
      <c r="C96" s="194" t="s">
        <v>219</v>
      </c>
      <c r="D96" s="185"/>
      <c r="E96" s="185"/>
      <c r="F96" s="185"/>
      <c r="G96" s="185"/>
      <c r="H96" s="185"/>
      <c r="I96" s="123" t="s">
        <v>287</v>
      </c>
      <c r="J96" s="56" t="s">
        <v>288</v>
      </c>
      <c r="K96" s="56" t="s">
        <v>289</v>
      </c>
      <c r="L96" s="56" t="s">
        <v>290</v>
      </c>
    </row>
    <row r="97" spans="1:12" ht="16" customHeight="1" x14ac:dyDescent="0.15">
      <c r="A97" s="183" t="s">
        <v>48</v>
      </c>
      <c r="B97" s="55"/>
      <c r="C97" s="185"/>
      <c r="D97" s="185"/>
      <c r="E97" s="185"/>
      <c r="F97" s="185"/>
      <c r="G97" s="185"/>
      <c r="H97" s="185"/>
      <c r="I97" s="58"/>
      <c r="J97" s="56"/>
      <c r="K97" s="56"/>
      <c r="L97" s="56"/>
    </row>
    <row r="98" spans="1:12" ht="16" customHeight="1" x14ac:dyDescent="0.15">
      <c r="A98" s="184"/>
      <c r="B98" s="55"/>
      <c r="C98" s="185"/>
      <c r="D98" s="185"/>
      <c r="E98" s="185"/>
      <c r="F98" s="185"/>
      <c r="G98" s="185"/>
      <c r="H98" s="185"/>
      <c r="I98" s="58"/>
      <c r="J98" s="56"/>
      <c r="K98" s="56"/>
      <c r="L98" s="56"/>
    </row>
    <row r="99" spans="1:12" ht="16" customHeight="1" x14ac:dyDescent="0.15">
      <c r="A99" s="52" t="s">
        <v>49</v>
      </c>
      <c r="B99" s="55"/>
      <c r="C99" s="185"/>
      <c r="D99" s="185"/>
      <c r="E99" s="185"/>
      <c r="F99" s="185"/>
      <c r="G99" s="185"/>
      <c r="H99" s="185"/>
      <c r="I99" s="58"/>
      <c r="J99" s="56"/>
      <c r="K99" s="56"/>
      <c r="L99" s="56"/>
    </row>
    <row r="100" spans="1:12" ht="30" customHeight="1" x14ac:dyDescent="0.15">
      <c r="I100" s="59" t="s">
        <v>69</v>
      </c>
      <c r="J100" s="58"/>
      <c r="K100" s="58"/>
      <c r="L100" s="58"/>
    </row>
    <row r="101" spans="1:12" customFormat="1" ht="14" x14ac:dyDescent="0.15"/>
    <row r="102" spans="1:12" customFormat="1" ht="14" x14ac:dyDescent="0.15">
      <c r="I102" s="104" t="s">
        <v>305</v>
      </c>
    </row>
    <row r="103" spans="1:12" customFormat="1" ht="14" x14ac:dyDescent="0.15">
      <c r="A103" s="96" t="s">
        <v>306</v>
      </c>
      <c r="B103" s="177" t="str">
        <f>B90</f>
        <v>บริหารจัดการทรัพยากรธรรมชาติและความหลากหลายทางชีวภาพอย่างยั่งยืนเพื่อรองรับผลกระทบจากการเปลี่ยนแปลงสภาพภูมิอากาศ</v>
      </c>
      <c r="C103" s="178"/>
      <c r="D103" s="178"/>
      <c r="E103" s="178"/>
      <c r="F103" s="178"/>
      <c r="G103" s="178"/>
      <c r="H103" s="179"/>
      <c r="I103" s="117" t="s">
        <v>321</v>
      </c>
    </row>
    <row r="104" spans="1:12" customFormat="1" ht="14" x14ac:dyDescent="0.15">
      <c r="A104" s="97"/>
      <c r="B104" s="99"/>
      <c r="C104" s="95"/>
      <c r="D104" s="95"/>
      <c r="E104" s="95"/>
      <c r="F104" s="95"/>
      <c r="G104" s="95"/>
      <c r="H104" s="100"/>
      <c r="I104" s="108"/>
    </row>
    <row r="105" spans="1:12" customFormat="1" ht="14" x14ac:dyDescent="0.15">
      <c r="A105" s="97"/>
      <c r="B105" s="99"/>
      <c r="C105" s="95"/>
      <c r="D105" s="95"/>
      <c r="E105" s="95"/>
      <c r="F105" s="95"/>
      <c r="G105" s="95"/>
      <c r="H105" s="100"/>
      <c r="I105" s="108"/>
    </row>
    <row r="106" spans="1:12" customFormat="1" ht="14" x14ac:dyDescent="0.15">
      <c r="A106" s="98"/>
      <c r="B106" s="101"/>
      <c r="C106" s="102"/>
      <c r="D106" s="102"/>
      <c r="E106" s="102"/>
      <c r="F106" s="102"/>
      <c r="G106" s="102"/>
      <c r="H106" s="103"/>
      <c r="I106" s="109"/>
    </row>
    <row r="108" spans="1:12" ht="15" customHeight="1" x14ac:dyDescent="0.15">
      <c r="A108" s="50" t="s">
        <v>11</v>
      </c>
      <c r="B108" s="182" t="s">
        <v>140</v>
      </c>
      <c r="C108" s="181"/>
      <c r="D108" s="181"/>
      <c r="E108" s="181"/>
      <c r="F108" s="181"/>
      <c r="G108" s="181"/>
      <c r="H108" s="51"/>
    </row>
    <row r="109" spans="1:12" ht="17.5" customHeight="1" x14ac:dyDescent="0.15">
      <c r="A109" s="50" t="s">
        <v>46</v>
      </c>
      <c r="B109" s="94" t="s">
        <v>311</v>
      </c>
      <c r="C109" s="91"/>
      <c r="D109" s="91"/>
      <c r="E109" s="91"/>
      <c r="F109" s="91"/>
      <c r="G109" s="91"/>
      <c r="H109" s="92"/>
      <c r="I109" s="93"/>
      <c r="J109" s="93"/>
    </row>
    <row r="110" spans="1:12" ht="16" x14ac:dyDescent="0.15">
      <c r="A110" s="52" t="s">
        <v>187</v>
      </c>
      <c r="B110" s="186" t="s">
        <v>45</v>
      </c>
      <c r="C110" s="187"/>
      <c r="D110" s="187"/>
      <c r="E110" s="187"/>
      <c r="F110" s="187"/>
      <c r="G110" s="187"/>
      <c r="H110" s="188"/>
      <c r="I110" s="53" t="s">
        <v>58</v>
      </c>
      <c r="J110" s="53" t="s">
        <v>59</v>
      </c>
      <c r="K110" s="53" t="s">
        <v>60</v>
      </c>
      <c r="L110" s="53" t="s">
        <v>61</v>
      </c>
    </row>
    <row r="111" spans="1:12" ht="30" customHeight="1" x14ac:dyDescent="0.15">
      <c r="A111" s="183" t="s">
        <v>211</v>
      </c>
      <c r="B111" s="189" t="s">
        <v>141</v>
      </c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</row>
    <row r="112" spans="1:12" ht="30" customHeight="1" x14ac:dyDescent="0.15">
      <c r="A112" s="190"/>
      <c r="B112" s="55" t="s">
        <v>124</v>
      </c>
      <c r="C112" s="185" t="s">
        <v>221</v>
      </c>
      <c r="D112" s="185"/>
      <c r="E112" s="185"/>
      <c r="F112" s="185"/>
      <c r="G112" s="185"/>
      <c r="H112" s="185"/>
      <c r="I112" s="58" t="s">
        <v>292</v>
      </c>
      <c r="J112" s="58" t="s">
        <v>294</v>
      </c>
      <c r="K112" s="116" t="s">
        <v>410</v>
      </c>
      <c r="L112" s="58" t="s">
        <v>295</v>
      </c>
    </row>
    <row r="113" spans="1:12" s="61" customFormat="1" x14ac:dyDescent="0.15">
      <c r="A113" s="190"/>
      <c r="B113" s="189" t="s">
        <v>222</v>
      </c>
      <c r="C113" s="189"/>
      <c r="D113" s="189"/>
      <c r="E113" s="189"/>
      <c r="F113" s="189"/>
      <c r="G113" s="189"/>
      <c r="H113" s="189"/>
      <c r="I113" s="189"/>
      <c r="J113" s="189"/>
      <c r="K113" s="189"/>
      <c r="L113" s="189"/>
    </row>
    <row r="114" spans="1:12" ht="32" x14ac:dyDescent="0.15">
      <c r="A114" s="190"/>
      <c r="B114" s="55" t="s">
        <v>125</v>
      </c>
      <c r="C114" s="185" t="s">
        <v>223</v>
      </c>
      <c r="D114" s="185"/>
      <c r="E114" s="185"/>
      <c r="F114" s="185"/>
      <c r="G114" s="185"/>
      <c r="H114" s="185"/>
      <c r="I114" s="56" t="s">
        <v>297</v>
      </c>
      <c r="J114" s="56" t="s">
        <v>298</v>
      </c>
      <c r="K114" s="56" t="s">
        <v>302</v>
      </c>
      <c r="L114" s="56" t="s">
        <v>303</v>
      </c>
    </row>
    <row r="115" spans="1:12" ht="32" x14ac:dyDescent="0.15">
      <c r="A115" s="184"/>
      <c r="B115" s="55" t="s">
        <v>126</v>
      </c>
      <c r="C115" s="185" t="s">
        <v>224</v>
      </c>
      <c r="D115" s="185"/>
      <c r="E115" s="185"/>
      <c r="F115" s="185"/>
      <c r="G115" s="185"/>
      <c r="H115" s="185"/>
      <c r="I115" s="56" t="s">
        <v>300</v>
      </c>
      <c r="J115" s="56" t="s">
        <v>299</v>
      </c>
      <c r="K115" s="56" t="s">
        <v>301</v>
      </c>
      <c r="L115" s="56" t="s">
        <v>304</v>
      </c>
    </row>
    <row r="116" spans="1:12" ht="16" customHeight="1" x14ac:dyDescent="0.15">
      <c r="A116" s="183" t="s">
        <v>48</v>
      </c>
      <c r="B116" s="189" t="s">
        <v>141</v>
      </c>
      <c r="C116" s="189"/>
      <c r="D116" s="189"/>
      <c r="E116" s="189"/>
      <c r="F116" s="189"/>
      <c r="G116" s="189"/>
      <c r="H116" s="189"/>
      <c r="I116" s="189"/>
      <c r="J116" s="189"/>
      <c r="K116" s="189"/>
      <c r="L116" s="189"/>
    </row>
    <row r="117" spans="1:12" ht="16" customHeight="1" x14ac:dyDescent="0.15">
      <c r="A117" s="184"/>
      <c r="B117" s="55" t="s">
        <v>123</v>
      </c>
      <c r="C117" s="185" t="s">
        <v>220</v>
      </c>
      <c r="D117" s="185"/>
      <c r="E117" s="185"/>
      <c r="F117" s="185"/>
      <c r="G117" s="185"/>
      <c r="H117" s="185"/>
      <c r="I117" s="58" t="s">
        <v>291</v>
      </c>
      <c r="J117" s="58" t="s">
        <v>293</v>
      </c>
      <c r="K117" s="116" t="s">
        <v>409</v>
      </c>
      <c r="L117" s="58" t="s">
        <v>296</v>
      </c>
    </row>
    <row r="118" spans="1:12" ht="16" customHeight="1" x14ac:dyDescent="0.15">
      <c r="A118" s="54" t="s">
        <v>49</v>
      </c>
      <c r="B118" s="55"/>
      <c r="C118" s="185"/>
      <c r="D118" s="185"/>
      <c r="E118" s="185"/>
      <c r="F118" s="185"/>
      <c r="G118" s="185"/>
      <c r="H118" s="185"/>
      <c r="I118" s="58"/>
      <c r="J118" s="58"/>
      <c r="K118" s="58"/>
      <c r="L118" s="58"/>
    </row>
    <row r="119" spans="1:12" ht="30" customHeight="1" x14ac:dyDescent="0.15">
      <c r="I119" s="59" t="s">
        <v>69</v>
      </c>
      <c r="J119" s="58"/>
      <c r="K119" s="58"/>
      <c r="L119" s="58"/>
    </row>
    <row r="120" spans="1:12" customFormat="1" ht="14" x14ac:dyDescent="0.15"/>
    <row r="121" spans="1:12" customFormat="1" ht="14" x14ac:dyDescent="0.15">
      <c r="I121" s="104" t="s">
        <v>305</v>
      </c>
    </row>
    <row r="122" spans="1:12" customFormat="1" ht="45" x14ac:dyDescent="0.15">
      <c r="A122" s="96" t="s">
        <v>306</v>
      </c>
      <c r="B122" s="177" t="str">
        <f>B109</f>
        <v>ประชาชน ชุมชน และเมืองมีความพร้อมและขีดความสามารถในการปรับตัวต่อความเสี่ยงและผลกระทบจากการเปลี่ยนแปลงสภาพภูมิอากาศที่เหมาะสมกับบริบทของพื้นที่</v>
      </c>
      <c r="C122" s="178"/>
      <c r="D122" s="178"/>
      <c r="E122" s="178"/>
      <c r="F122" s="178"/>
      <c r="G122" s="178"/>
      <c r="H122" s="179"/>
      <c r="I122" s="110" t="s">
        <v>323</v>
      </c>
    </row>
    <row r="123" spans="1:12" customFormat="1" ht="14" x14ac:dyDescent="0.15">
      <c r="A123" s="97"/>
      <c r="B123" s="99"/>
      <c r="C123" s="95"/>
      <c r="D123" s="95"/>
      <c r="E123" s="95"/>
      <c r="F123" s="95"/>
      <c r="G123" s="95"/>
      <c r="H123" s="100"/>
      <c r="I123" s="108"/>
    </row>
    <row r="124" spans="1:12" customFormat="1" ht="14" x14ac:dyDescent="0.15">
      <c r="A124" s="97"/>
      <c r="B124" s="99"/>
      <c r="C124" s="95"/>
      <c r="D124" s="95"/>
      <c r="E124" s="95"/>
      <c r="F124" s="95"/>
      <c r="G124" s="95"/>
      <c r="H124" s="100"/>
      <c r="I124" s="108"/>
    </row>
    <row r="125" spans="1:12" customFormat="1" ht="14" x14ac:dyDescent="0.15">
      <c r="A125" s="98"/>
      <c r="B125" s="101"/>
      <c r="C125" s="102"/>
      <c r="D125" s="102"/>
      <c r="E125" s="102"/>
      <c r="F125" s="102"/>
      <c r="G125" s="102"/>
      <c r="H125" s="103"/>
      <c r="I125" s="109"/>
    </row>
  </sheetData>
  <mergeCells count="92">
    <mergeCell ref="B4:G4"/>
    <mergeCell ref="B22:G22"/>
    <mergeCell ref="B6:H6"/>
    <mergeCell ref="B53:H53"/>
    <mergeCell ref="B24:H24"/>
    <mergeCell ref="A7:A11"/>
    <mergeCell ref="C8:H8"/>
    <mergeCell ref="C9:H9"/>
    <mergeCell ref="C11:H11"/>
    <mergeCell ref="B7:L7"/>
    <mergeCell ref="B10:L10"/>
    <mergeCell ref="A12:A13"/>
    <mergeCell ref="C13:H13"/>
    <mergeCell ref="A14:A15"/>
    <mergeCell ref="C14:H14"/>
    <mergeCell ref="C15:H15"/>
    <mergeCell ref="B12:L12"/>
    <mergeCell ref="A25:A32"/>
    <mergeCell ref="C26:H26"/>
    <mergeCell ref="C27:H27"/>
    <mergeCell ref="C29:H29"/>
    <mergeCell ref="C31:H31"/>
    <mergeCell ref="C32:H32"/>
    <mergeCell ref="B25:L25"/>
    <mergeCell ref="B28:L28"/>
    <mergeCell ref="B30:L30"/>
    <mergeCell ref="A54:A55"/>
    <mergeCell ref="C55:H55"/>
    <mergeCell ref="A33:A36"/>
    <mergeCell ref="C34:H34"/>
    <mergeCell ref="C36:H36"/>
    <mergeCell ref="A37:A40"/>
    <mergeCell ref="C37:H37"/>
    <mergeCell ref="C38:H38"/>
    <mergeCell ref="C39:H39"/>
    <mergeCell ref="C40:H40"/>
    <mergeCell ref="B51:G51"/>
    <mergeCell ref="B54:L54"/>
    <mergeCell ref="B33:L33"/>
    <mergeCell ref="B35:L35"/>
    <mergeCell ref="A73:A74"/>
    <mergeCell ref="C74:H74"/>
    <mergeCell ref="A56:A57"/>
    <mergeCell ref="C57:H57"/>
    <mergeCell ref="A58:A61"/>
    <mergeCell ref="C58:H58"/>
    <mergeCell ref="C59:H59"/>
    <mergeCell ref="C60:H60"/>
    <mergeCell ref="C61:H61"/>
    <mergeCell ref="B70:G70"/>
    <mergeCell ref="B56:L56"/>
    <mergeCell ref="B73:L73"/>
    <mergeCell ref="B72:H72"/>
    <mergeCell ref="B65:H65"/>
    <mergeCell ref="A75:A76"/>
    <mergeCell ref="C76:H76"/>
    <mergeCell ref="A77:A80"/>
    <mergeCell ref="C77:H77"/>
    <mergeCell ref="C78:H78"/>
    <mergeCell ref="C79:H79"/>
    <mergeCell ref="C80:H80"/>
    <mergeCell ref="B75:L75"/>
    <mergeCell ref="A97:A98"/>
    <mergeCell ref="C97:H97"/>
    <mergeCell ref="C98:H98"/>
    <mergeCell ref="C99:H99"/>
    <mergeCell ref="B91:H91"/>
    <mergeCell ref="A92:A96"/>
    <mergeCell ref="C93:H93"/>
    <mergeCell ref="C94:H94"/>
    <mergeCell ref="C96:H96"/>
    <mergeCell ref="B92:L92"/>
    <mergeCell ref="B95:L95"/>
    <mergeCell ref="A116:A117"/>
    <mergeCell ref="C118:H118"/>
    <mergeCell ref="B110:H110"/>
    <mergeCell ref="C117:H117"/>
    <mergeCell ref="C112:H112"/>
    <mergeCell ref="C114:H114"/>
    <mergeCell ref="C115:H115"/>
    <mergeCell ref="B116:L116"/>
    <mergeCell ref="B113:L113"/>
    <mergeCell ref="A111:A115"/>
    <mergeCell ref="B111:L111"/>
    <mergeCell ref="B84:H84"/>
    <mergeCell ref="B103:H103"/>
    <mergeCell ref="B122:H122"/>
    <mergeCell ref="B5:I5"/>
    <mergeCell ref="B19:H19"/>
    <mergeCell ref="B44:H44"/>
    <mergeCell ref="B89:G89"/>
    <mergeCell ref="B108:G108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96"/>
  <sheetViews>
    <sheetView topLeftCell="A20" zoomScale="67" zoomScaleNormal="86" workbookViewId="0">
      <selection activeCell="J88" sqref="J88"/>
    </sheetView>
  </sheetViews>
  <sheetFormatPr baseColWidth="10" defaultColWidth="8.83203125" defaultRowHeight="14" x14ac:dyDescent="0.15"/>
  <cols>
    <col min="1" max="1" width="29.6640625" customWidth="1"/>
    <col min="2" max="2" width="33.5" customWidth="1"/>
    <col min="3" max="3" width="21" customWidth="1"/>
    <col min="4" max="4" width="21.6640625" customWidth="1"/>
    <col min="5" max="5" width="21" customWidth="1"/>
    <col min="6" max="6" width="36.33203125" customWidth="1"/>
    <col min="7" max="8" width="15.6640625" customWidth="1"/>
    <col min="9" max="9" width="23.1640625" customWidth="1"/>
    <col min="10" max="10" width="18.1640625" customWidth="1"/>
    <col min="11" max="11" width="29.33203125" customWidth="1"/>
    <col min="12" max="12" width="72.33203125" customWidth="1"/>
  </cols>
  <sheetData>
    <row r="1" spans="1:12" ht="15" x14ac:dyDescent="0.15">
      <c r="A1" s="4" t="s">
        <v>9</v>
      </c>
      <c r="B1" s="23" t="s">
        <v>184</v>
      </c>
    </row>
    <row r="2" spans="1:12" ht="15" x14ac:dyDescent="0.15">
      <c r="A2" s="4" t="s">
        <v>10</v>
      </c>
      <c r="B2" s="23">
        <v>2566</v>
      </c>
    </row>
    <row r="3" spans="1:12" ht="18" x14ac:dyDescent="0.2">
      <c r="A3" s="18" t="s">
        <v>73</v>
      </c>
    </row>
    <row r="8" spans="1:12" ht="18" x14ac:dyDescent="0.15">
      <c r="A8" s="16" t="s">
        <v>62</v>
      </c>
      <c r="B8" s="111" t="s">
        <v>325</v>
      </c>
      <c r="C8" s="10"/>
      <c r="D8" s="10"/>
      <c r="E8" s="10"/>
      <c r="F8" s="10"/>
      <c r="G8" s="10"/>
      <c r="H8" s="10"/>
    </row>
    <row r="9" spans="1:12" ht="30" x14ac:dyDescent="0.15">
      <c r="A9" s="20" t="s">
        <v>45</v>
      </c>
      <c r="B9" s="17"/>
      <c r="C9" s="19" t="s">
        <v>63</v>
      </c>
      <c r="D9" s="19" t="s">
        <v>64</v>
      </c>
      <c r="E9" s="19" t="s">
        <v>65</v>
      </c>
      <c r="F9" s="19" t="s">
        <v>66</v>
      </c>
      <c r="G9" s="19" t="s">
        <v>67</v>
      </c>
      <c r="H9" s="19" t="s">
        <v>68</v>
      </c>
      <c r="I9" s="19" t="s">
        <v>70</v>
      </c>
      <c r="J9" s="19" t="s">
        <v>71</v>
      </c>
      <c r="K9" s="19" t="s">
        <v>72</v>
      </c>
      <c r="L9" s="19" t="s">
        <v>46</v>
      </c>
    </row>
    <row r="10" spans="1:12" ht="40" customHeight="1" x14ac:dyDescent="0.15">
      <c r="A10" s="210" t="s">
        <v>426</v>
      </c>
      <c r="B10" s="14" t="s">
        <v>326</v>
      </c>
      <c r="C10" s="15" t="s">
        <v>422</v>
      </c>
      <c r="D10" s="14" t="s">
        <v>329</v>
      </c>
      <c r="E10" s="15" t="s">
        <v>330</v>
      </c>
      <c r="F10" s="203" t="s">
        <v>429</v>
      </c>
      <c r="G10" s="120" t="s">
        <v>331</v>
      </c>
      <c r="H10" s="15"/>
      <c r="I10" s="203" t="s">
        <v>429</v>
      </c>
      <c r="J10" s="15" t="s">
        <v>332</v>
      </c>
      <c r="K10" s="113" t="s">
        <v>333</v>
      </c>
      <c r="L10" s="113" t="s">
        <v>334</v>
      </c>
    </row>
    <row r="11" spans="1:12" ht="66" customHeight="1" x14ac:dyDescent="0.15">
      <c r="A11" s="211"/>
      <c r="B11" s="14" t="s">
        <v>488</v>
      </c>
      <c r="C11" s="14"/>
      <c r="D11" s="15"/>
      <c r="E11" s="15"/>
      <c r="F11" s="204"/>
      <c r="G11" s="15"/>
      <c r="H11" s="15"/>
      <c r="I11" s="204"/>
      <c r="J11" s="9"/>
      <c r="K11" s="9"/>
      <c r="L11" s="9"/>
    </row>
    <row r="12" spans="1:12" ht="52" customHeight="1" x14ac:dyDescent="0.15">
      <c r="A12" s="212"/>
      <c r="B12" s="14" t="s">
        <v>328</v>
      </c>
      <c r="C12" s="15"/>
      <c r="D12" s="15"/>
      <c r="E12" s="15"/>
      <c r="F12" s="204"/>
      <c r="G12" s="15"/>
      <c r="H12" s="15"/>
      <c r="I12" s="204"/>
      <c r="J12" s="9"/>
      <c r="K12" s="9"/>
      <c r="L12" s="9"/>
    </row>
    <row r="13" spans="1:12" ht="65" customHeight="1" x14ac:dyDescent="0.15">
      <c r="A13" s="210" t="s">
        <v>335</v>
      </c>
      <c r="B13" s="14" t="s">
        <v>339</v>
      </c>
      <c r="C13" s="14" t="s">
        <v>423</v>
      </c>
      <c r="D13" s="119" t="s">
        <v>424</v>
      </c>
      <c r="E13" s="119" t="s">
        <v>448</v>
      </c>
      <c r="F13" s="204"/>
      <c r="G13" s="120" t="s">
        <v>331</v>
      </c>
      <c r="H13" s="15"/>
      <c r="I13" s="204"/>
      <c r="J13" s="15" t="s">
        <v>332</v>
      </c>
      <c r="K13" s="113" t="s">
        <v>425</v>
      </c>
      <c r="L13" s="113" t="s">
        <v>334</v>
      </c>
    </row>
    <row r="14" spans="1:12" ht="40" customHeight="1" x14ac:dyDescent="0.15">
      <c r="A14" s="211"/>
      <c r="B14" s="14" t="s">
        <v>340</v>
      </c>
      <c r="C14" s="9"/>
      <c r="D14" s="9"/>
      <c r="E14" s="15"/>
      <c r="F14" s="204"/>
      <c r="G14" s="15"/>
      <c r="H14" s="15"/>
      <c r="I14" s="204"/>
      <c r="J14" s="9"/>
      <c r="K14" s="9"/>
      <c r="L14" s="9"/>
    </row>
    <row r="15" spans="1:12" ht="40" customHeight="1" x14ac:dyDescent="0.15">
      <c r="A15" s="212"/>
      <c r="B15" s="14" t="s">
        <v>341</v>
      </c>
      <c r="C15" s="14"/>
      <c r="D15" s="9"/>
      <c r="E15" s="15"/>
      <c r="F15" s="204"/>
      <c r="G15" s="15"/>
      <c r="H15" s="15"/>
      <c r="I15" s="204"/>
      <c r="J15" s="9"/>
      <c r="K15" s="9"/>
      <c r="L15" s="9"/>
    </row>
    <row r="16" spans="1:12" ht="40" customHeight="1" x14ac:dyDescent="0.15">
      <c r="A16" s="210" t="s">
        <v>336</v>
      </c>
      <c r="B16" s="14" t="s">
        <v>342</v>
      </c>
      <c r="C16" s="121" t="s">
        <v>427</v>
      </c>
      <c r="D16" s="122" t="s">
        <v>428</v>
      </c>
      <c r="E16" s="15" t="s">
        <v>330</v>
      </c>
      <c r="F16" s="204"/>
      <c r="G16" s="120" t="s">
        <v>331</v>
      </c>
      <c r="H16" s="9"/>
      <c r="I16" s="204"/>
      <c r="J16" s="113" t="s">
        <v>332</v>
      </c>
      <c r="K16" s="113" t="s">
        <v>427</v>
      </c>
      <c r="L16" s="113" t="s">
        <v>430</v>
      </c>
    </row>
    <row r="17" spans="1:12" ht="60" x14ac:dyDescent="0.15">
      <c r="A17" s="211"/>
      <c r="B17" s="14" t="s">
        <v>343</v>
      </c>
      <c r="C17" s="9"/>
      <c r="D17" s="9"/>
      <c r="E17" s="9"/>
      <c r="F17" s="204"/>
      <c r="G17" s="9"/>
      <c r="H17" s="9"/>
      <c r="I17" s="204"/>
      <c r="J17" s="9"/>
      <c r="K17" s="9"/>
      <c r="L17" s="9"/>
    </row>
    <row r="18" spans="1:12" ht="45" x14ac:dyDescent="0.15">
      <c r="A18" s="212"/>
      <c r="B18" s="14" t="s">
        <v>344</v>
      </c>
      <c r="C18" s="9"/>
      <c r="D18" s="9"/>
      <c r="E18" s="9"/>
      <c r="F18" s="204"/>
      <c r="G18" s="9"/>
      <c r="H18" s="9"/>
      <c r="I18" s="204"/>
      <c r="J18" s="9"/>
      <c r="K18" s="9"/>
      <c r="L18" s="9"/>
    </row>
    <row r="19" spans="1:12" ht="40" customHeight="1" x14ac:dyDescent="0.15">
      <c r="A19" s="210" t="s">
        <v>348</v>
      </c>
      <c r="B19" s="14" t="s">
        <v>345</v>
      </c>
      <c r="C19" s="121" t="s">
        <v>427</v>
      </c>
      <c r="D19" s="122" t="s">
        <v>428</v>
      </c>
      <c r="E19" s="15" t="s">
        <v>330</v>
      </c>
      <c r="F19" s="204"/>
      <c r="G19" s="120" t="s">
        <v>331</v>
      </c>
      <c r="H19" s="15"/>
      <c r="I19" s="204"/>
      <c r="J19" s="113" t="s">
        <v>332</v>
      </c>
      <c r="K19" s="113" t="s">
        <v>427</v>
      </c>
      <c r="L19" s="113" t="s">
        <v>431</v>
      </c>
    </row>
    <row r="20" spans="1:12" ht="66" customHeight="1" x14ac:dyDescent="0.15">
      <c r="A20" s="211"/>
      <c r="B20" s="14" t="s">
        <v>346</v>
      </c>
      <c r="C20" s="9"/>
      <c r="D20" s="9"/>
      <c r="E20" s="9"/>
      <c r="F20" s="204"/>
      <c r="G20" s="15"/>
      <c r="H20" s="15"/>
      <c r="I20" s="204"/>
      <c r="J20" s="9"/>
      <c r="K20" s="9"/>
      <c r="L20" s="9"/>
    </row>
    <row r="21" spans="1:12" ht="52" customHeight="1" x14ac:dyDescent="0.15">
      <c r="A21" s="212"/>
      <c r="B21" s="14" t="s">
        <v>347</v>
      </c>
      <c r="C21" s="15"/>
      <c r="D21" s="15"/>
      <c r="E21" s="15"/>
      <c r="F21" s="205"/>
      <c r="G21" s="15"/>
      <c r="H21" s="15"/>
      <c r="I21" s="205"/>
      <c r="J21" s="9"/>
      <c r="K21" s="9"/>
      <c r="L21" s="9"/>
    </row>
    <row r="25" spans="1:12" ht="18" x14ac:dyDescent="0.15">
      <c r="A25" s="16" t="s">
        <v>62</v>
      </c>
      <c r="B25" s="111" t="s">
        <v>128</v>
      </c>
      <c r="C25" s="10"/>
      <c r="D25" s="10"/>
      <c r="E25" s="10"/>
      <c r="F25" s="10"/>
      <c r="G25" s="10"/>
      <c r="H25" s="10"/>
    </row>
    <row r="26" spans="1:12" ht="30" x14ac:dyDescent="0.15">
      <c r="A26" s="20" t="s">
        <v>45</v>
      </c>
      <c r="B26" s="114"/>
      <c r="C26" s="19" t="s">
        <v>63</v>
      </c>
      <c r="D26" s="19" t="s">
        <v>64</v>
      </c>
      <c r="E26" s="19" t="s">
        <v>65</v>
      </c>
      <c r="F26" s="19" t="s">
        <v>66</v>
      </c>
      <c r="G26" s="19" t="s">
        <v>67</v>
      </c>
      <c r="H26" s="19" t="s">
        <v>68</v>
      </c>
      <c r="I26" s="19" t="s">
        <v>70</v>
      </c>
      <c r="J26" s="19" t="s">
        <v>71</v>
      </c>
      <c r="K26" s="19" t="s">
        <v>72</v>
      </c>
      <c r="L26" s="19" t="s">
        <v>46</v>
      </c>
    </row>
    <row r="27" spans="1:12" ht="40" customHeight="1" x14ac:dyDescent="0.15">
      <c r="A27" s="210" t="s">
        <v>349</v>
      </c>
      <c r="B27" s="14" t="s">
        <v>361</v>
      </c>
      <c r="C27" s="15" t="s">
        <v>422</v>
      </c>
      <c r="D27" s="14" t="s">
        <v>432</v>
      </c>
      <c r="E27" s="15" t="s">
        <v>330</v>
      </c>
      <c r="F27" s="203" t="s">
        <v>490</v>
      </c>
      <c r="G27" s="120" t="s">
        <v>331</v>
      </c>
      <c r="H27" s="15"/>
      <c r="I27" s="203" t="s">
        <v>433</v>
      </c>
      <c r="J27" s="15" t="s">
        <v>437</v>
      </c>
      <c r="K27" s="113" t="s">
        <v>438</v>
      </c>
      <c r="L27" s="113" t="s">
        <v>439</v>
      </c>
    </row>
    <row r="28" spans="1:12" ht="66" customHeight="1" x14ac:dyDescent="0.15">
      <c r="A28" s="211"/>
      <c r="B28" s="14" t="s">
        <v>362</v>
      </c>
      <c r="C28" s="14"/>
      <c r="D28" s="58"/>
      <c r="E28" s="58"/>
      <c r="F28" s="204"/>
      <c r="G28" s="15"/>
      <c r="H28" s="15"/>
      <c r="I28" s="204"/>
      <c r="J28" s="9"/>
      <c r="K28" s="9"/>
      <c r="L28" s="9"/>
    </row>
    <row r="29" spans="1:12" ht="52" customHeight="1" x14ac:dyDescent="0.15">
      <c r="A29" s="212"/>
      <c r="B29" s="14" t="s">
        <v>363</v>
      </c>
      <c r="C29" s="15"/>
      <c r="D29" s="58"/>
      <c r="E29" s="58"/>
      <c r="F29" s="204"/>
      <c r="G29" s="15"/>
      <c r="H29" s="15"/>
      <c r="I29" s="205"/>
      <c r="J29" s="9"/>
      <c r="K29" s="9"/>
      <c r="L29" s="9"/>
    </row>
    <row r="30" spans="1:12" ht="40" customHeight="1" x14ac:dyDescent="0.15">
      <c r="A30" s="210" t="s">
        <v>350</v>
      </c>
      <c r="B30" s="14" t="s">
        <v>364</v>
      </c>
      <c r="C30" s="15" t="s">
        <v>434</v>
      </c>
      <c r="D30" s="14" t="s">
        <v>435</v>
      </c>
      <c r="E30" s="15" t="s">
        <v>330</v>
      </c>
      <c r="F30" s="204"/>
      <c r="G30" s="120" t="s">
        <v>331</v>
      </c>
      <c r="H30" s="15"/>
      <c r="I30" s="203" t="s">
        <v>436</v>
      </c>
      <c r="J30" s="15" t="s">
        <v>437</v>
      </c>
      <c r="K30" s="113" t="s">
        <v>440</v>
      </c>
      <c r="L30" s="113" t="s">
        <v>441</v>
      </c>
    </row>
    <row r="31" spans="1:12" ht="66" customHeight="1" x14ac:dyDescent="0.15">
      <c r="A31" s="211"/>
      <c r="B31" s="14" t="s">
        <v>365</v>
      </c>
      <c r="C31" s="14"/>
      <c r="D31" s="15"/>
      <c r="E31" s="15"/>
      <c r="F31" s="204"/>
      <c r="G31" s="15"/>
      <c r="H31" s="15"/>
      <c r="I31" s="204"/>
      <c r="J31" s="9"/>
      <c r="K31" s="9"/>
      <c r="L31" s="9"/>
    </row>
    <row r="32" spans="1:12" ht="52" customHeight="1" x14ac:dyDescent="0.15">
      <c r="A32" s="212"/>
      <c r="B32" s="14" t="s">
        <v>366</v>
      </c>
      <c r="C32" s="15"/>
      <c r="D32" s="15"/>
      <c r="E32" s="15"/>
      <c r="F32" s="204"/>
      <c r="G32" s="15"/>
      <c r="H32" s="15"/>
      <c r="I32" s="205"/>
      <c r="J32" s="9"/>
      <c r="K32" s="9"/>
      <c r="L32" s="9"/>
    </row>
    <row r="33" spans="1:12" ht="40" customHeight="1" x14ac:dyDescent="0.15">
      <c r="A33" s="210" t="s">
        <v>351</v>
      </c>
      <c r="B33" s="14" t="s">
        <v>367</v>
      </c>
      <c r="C33" s="15" t="s">
        <v>434</v>
      </c>
      <c r="D33" s="14" t="s">
        <v>435</v>
      </c>
      <c r="E33" s="15" t="s">
        <v>330</v>
      </c>
      <c r="F33" s="204"/>
      <c r="G33" s="120" t="s">
        <v>331</v>
      </c>
      <c r="H33" s="15"/>
      <c r="I33" s="203" t="s">
        <v>436</v>
      </c>
      <c r="J33" s="15" t="s">
        <v>437</v>
      </c>
      <c r="K33" s="113" t="s">
        <v>440</v>
      </c>
      <c r="L33" s="113" t="s">
        <v>441</v>
      </c>
    </row>
    <row r="34" spans="1:12" ht="66" customHeight="1" x14ac:dyDescent="0.15">
      <c r="A34" s="211"/>
      <c r="B34" s="14" t="s">
        <v>368</v>
      </c>
      <c r="C34" s="58"/>
      <c r="D34" s="58"/>
      <c r="E34" s="58"/>
      <c r="F34" s="204"/>
      <c r="G34" s="15"/>
      <c r="H34" s="15"/>
      <c r="I34" s="204"/>
      <c r="J34" s="9"/>
      <c r="K34" s="9"/>
      <c r="L34" s="9"/>
    </row>
    <row r="35" spans="1:12" ht="52" customHeight="1" x14ac:dyDescent="0.15">
      <c r="A35" s="212"/>
      <c r="B35" s="14" t="s">
        <v>369</v>
      </c>
      <c r="C35" s="14"/>
      <c r="D35" s="15"/>
      <c r="E35" s="15"/>
      <c r="F35" s="204"/>
      <c r="G35" s="15"/>
      <c r="H35" s="15"/>
      <c r="I35" s="205"/>
      <c r="J35" s="9"/>
      <c r="K35" s="9"/>
      <c r="L35" s="9"/>
    </row>
    <row r="36" spans="1:12" ht="60" x14ac:dyDescent="0.15">
      <c r="A36" s="210" t="s">
        <v>352</v>
      </c>
      <c r="B36" s="14" t="s">
        <v>370</v>
      </c>
      <c r="C36" s="15" t="s">
        <v>442</v>
      </c>
      <c r="D36" s="15" t="s">
        <v>443</v>
      </c>
      <c r="E36" s="15" t="s">
        <v>330</v>
      </c>
      <c r="F36" s="204"/>
      <c r="G36" s="120" t="s">
        <v>331</v>
      </c>
      <c r="H36" s="15"/>
      <c r="I36" s="203" t="s">
        <v>436</v>
      </c>
      <c r="J36" s="15" t="s">
        <v>332</v>
      </c>
      <c r="K36" s="113" t="s">
        <v>444</v>
      </c>
      <c r="L36" s="113" t="s">
        <v>445</v>
      </c>
    </row>
    <row r="37" spans="1:12" ht="66" customHeight="1" x14ac:dyDescent="0.15">
      <c r="A37" s="211"/>
      <c r="B37" s="14" t="s">
        <v>371</v>
      </c>
      <c r="C37" s="56"/>
      <c r="D37" s="56"/>
      <c r="E37" s="57"/>
      <c r="F37" s="204"/>
      <c r="G37" s="15"/>
      <c r="H37" s="15"/>
      <c r="I37" s="204"/>
      <c r="J37" s="9"/>
      <c r="K37" s="9"/>
      <c r="L37" s="9"/>
    </row>
    <row r="38" spans="1:12" ht="52" customHeight="1" x14ac:dyDescent="0.15">
      <c r="A38" s="212"/>
      <c r="B38" s="14" t="s">
        <v>375</v>
      </c>
      <c r="C38" s="56"/>
      <c r="D38" s="56"/>
      <c r="E38" s="57"/>
      <c r="F38" s="204"/>
      <c r="G38" s="15"/>
      <c r="H38" s="15"/>
      <c r="I38" s="205"/>
      <c r="J38" s="9"/>
      <c r="K38" s="9"/>
      <c r="L38" s="9"/>
    </row>
    <row r="39" spans="1:12" ht="45" x14ac:dyDescent="0.15">
      <c r="A39" s="210" t="s">
        <v>353</v>
      </c>
      <c r="B39" s="14" t="s">
        <v>372</v>
      </c>
      <c r="C39" s="15" t="s">
        <v>446</v>
      </c>
      <c r="D39" s="15" t="s">
        <v>447</v>
      </c>
      <c r="E39" s="119" t="s">
        <v>448</v>
      </c>
      <c r="F39" s="204"/>
      <c r="G39" s="120" t="s">
        <v>331</v>
      </c>
      <c r="H39" s="15"/>
      <c r="I39" s="203" t="s">
        <v>436</v>
      </c>
      <c r="J39" s="15" t="s">
        <v>437</v>
      </c>
      <c r="K39" s="113" t="s">
        <v>449</v>
      </c>
      <c r="L39" s="113" t="s">
        <v>450</v>
      </c>
    </row>
    <row r="40" spans="1:12" ht="66" customHeight="1" x14ac:dyDescent="0.15">
      <c r="A40" s="211"/>
      <c r="B40" s="14" t="s">
        <v>373</v>
      </c>
      <c r="C40" s="15"/>
      <c r="D40" s="14"/>
      <c r="E40" s="15"/>
      <c r="F40" s="204"/>
      <c r="G40" s="15"/>
      <c r="H40" s="15"/>
      <c r="I40" s="204"/>
      <c r="J40" s="9"/>
      <c r="K40" s="9"/>
      <c r="L40" s="9"/>
    </row>
    <row r="41" spans="1:12" ht="52" customHeight="1" x14ac:dyDescent="0.15">
      <c r="A41" s="212"/>
      <c r="B41" s="14" t="s">
        <v>374</v>
      </c>
      <c r="C41" s="15"/>
      <c r="D41" s="15"/>
      <c r="E41" s="15"/>
      <c r="F41" s="204"/>
      <c r="G41" s="15"/>
      <c r="H41" s="15"/>
      <c r="I41" s="205"/>
      <c r="J41" s="9"/>
      <c r="K41" s="9"/>
      <c r="L41" s="9"/>
    </row>
    <row r="42" spans="1:12" ht="54" customHeight="1" x14ac:dyDescent="0.15">
      <c r="A42" s="210" t="s">
        <v>354</v>
      </c>
      <c r="B42" s="14" t="s">
        <v>377</v>
      </c>
      <c r="C42" s="14" t="s">
        <v>257</v>
      </c>
      <c r="D42" s="14" t="s">
        <v>451</v>
      </c>
      <c r="E42" s="15" t="s">
        <v>330</v>
      </c>
      <c r="F42" s="204"/>
      <c r="G42" s="120" t="s">
        <v>331</v>
      </c>
      <c r="H42" s="15"/>
      <c r="I42" s="203" t="s">
        <v>436</v>
      </c>
      <c r="J42" s="15" t="s">
        <v>437</v>
      </c>
      <c r="K42" s="14" t="s">
        <v>257</v>
      </c>
      <c r="L42" s="113" t="s">
        <v>452</v>
      </c>
    </row>
    <row r="43" spans="1:12" ht="66" customHeight="1" x14ac:dyDescent="0.15">
      <c r="A43" s="211"/>
      <c r="B43" s="14" t="s">
        <v>378</v>
      </c>
      <c r="C43" s="57"/>
      <c r="D43" s="57"/>
      <c r="E43" s="57"/>
      <c r="F43" s="204"/>
      <c r="G43" s="15"/>
      <c r="H43" s="15"/>
      <c r="I43" s="204"/>
      <c r="J43" s="9"/>
      <c r="K43" s="9"/>
      <c r="L43" s="9"/>
    </row>
    <row r="44" spans="1:12" ht="52" customHeight="1" x14ac:dyDescent="0.15">
      <c r="A44" s="212"/>
      <c r="B44" s="14" t="s">
        <v>379</v>
      </c>
      <c r="C44" s="15"/>
      <c r="D44" s="15"/>
      <c r="E44" s="15"/>
      <c r="F44" s="204"/>
      <c r="G44" s="15"/>
      <c r="H44" s="15"/>
      <c r="I44" s="205"/>
      <c r="J44" s="9"/>
      <c r="K44" s="9"/>
      <c r="L44" s="9"/>
    </row>
    <row r="45" spans="1:12" ht="40" customHeight="1" x14ac:dyDescent="0.15">
      <c r="A45" s="210" t="s">
        <v>355</v>
      </c>
      <c r="B45" s="14" t="s">
        <v>380</v>
      </c>
      <c r="C45" s="15" t="s">
        <v>453</v>
      </c>
      <c r="D45" s="14" t="s">
        <v>454</v>
      </c>
      <c r="E45" s="15" t="s">
        <v>330</v>
      </c>
      <c r="F45" s="204"/>
      <c r="G45" s="120" t="s">
        <v>331</v>
      </c>
      <c r="H45" s="15"/>
      <c r="I45" s="209" t="s">
        <v>455</v>
      </c>
      <c r="J45" s="15" t="s">
        <v>456</v>
      </c>
      <c r="K45" s="113" t="s">
        <v>457</v>
      </c>
      <c r="L45" s="113" t="s">
        <v>458</v>
      </c>
    </row>
    <row r="46" spans="1:12" ht="66" customHeight="1" x14ac:dyDescent="0.15">
      <c r="A46" s="211"/>
      <c r="B46" s="14" t="s">
        <v>381</v>
      </c>
      <c r="C46" s="56"/>
      <c r="D46" s="56"/>
      <c r="E46" s="56"/>
      <c r="F46" s="204"/>
      <c r="G46" s="15"/>
      <c r="H46" s="15"/>
      <c r="I46" s="207"/>
      <c r="J46" s="9"/>
      <c r="K46" s="9"/>
      <c r="L46" s="9"/>
    </row>
    <row r="47" spans="1:12" ht="52" customHeight="1" x14ac:dyDescent="0.15">
      <c r="A47" s="212"/>
      <c r="B47" s="14" t="s">
        <v>382</v>
      </c>
      <c r="C47" s="15"/>
      <c r="D47" s="15"/>
      <c r="E47" s="15"/>
      <c r="F47" s="205"/>
      <c r="G47" s="15"/>
      <c r="H47" s="15"/>
      <c r="I47" s="208"/>
      <c r="J47" s="9"/>
      <c r="K47" s="9"/>
      <c r="L47" s="9"/>
    </row>
    <row r="50" spans="1:12" ht="18" x14ac:dyDescent="0.15">
      <c r="A50" s="16" t="s">
        <v>62</v>
      </c>
      <c r="B50" s="111" t="s">
        <v>131</v>
      </c>
      <c r="C50" s="10"/>
      <c r="D50" s="10"/>
      <c r="E50" s="10"/>
      <c r="F50" s="10"/>
      <c r="G50" s="10"/>
      <c r="H50" s="10"/>
    </row>
    <row r="51" spans="1:12" ht="30" x14ac:dyDescent="0.15">
      <c r="A51" s="20" t="s">
        <v>45</v>
      </c>
      <c r="B51" s="114"/>
      <c r="C51" s="19" t="s">
        <v>63</v>
      </c>
      <c r="D51" s="19" t="s">
        <v>64</v>
      </c>
      <c r="E51" s="19" t="s">
        <v>65</v>
      </c>
      <c r="F51" s="19" t="s">
        <v>66</v>
      </c>
      <c r="G51" s="19" t="s">
        <v>67</v>
      </c>
      <c r="H51" s="19" t="s">
        <v>68</v>
      </c>
      <c r="I51" s="19" t="s">
        <v>70</v>
      </c>
      <c r="J51" s="19" t="s">
        <v>71</v>
      </c>
      <c r="K51" s="19" t="s">
        <v>72</v>
      </c>
      <c r="L51" s="19" t="s">
        <v>46</v>
      </c>
    </row>
    <row r="52" spans="1:12" ht="40" customHeight="1" x14ac:dyDescent="0.15">
      <c r="A52" s="210" t="s">
        <v>356</v>
      </c>
      <c r="B52" s="14" t="s">
        <v>385</v>
      </c>
      <c r="C52" s="14" t="s">
        <v>265</v>
      </c>
      <c r="D52" s="15" t="s">
        <v>451</v>
      </c>
      <c r="E52" s="15" t="s">
        <v>330</v>
      </c>
      <c r="F52" s="206" t="s">
        <v>491</v>
      </c>
      <c r="G52" s="15" t="s">
        <v>331</v>
      </c>
      <c r="H52" s="15"/>
      <c r="I52" s="120" t="s">
        <v>460</v>
      </c>
      <c r="J52" s="15" t="s">
        <v>332</v>
      </c>
      <c r="K52" s="14" t="s">
        <v>265</v>
      </c>
      <c r="L52" s="113" t="s">
        <v>461</v>
      </c>
    </row>
    <row r="53" spans="1:12" ht="66" customHeight="1" x14ac:dyDescent="0.15">
      <c r="A53" s="211"/>
      <c r="B53" s="14" t="s">
        <v>386</v>
      </c>
      <c r="C53" s="14"/>
      <c r="D53" s="115"/>
      <c r="E53" s="56"/>
      <c r="F53" s="207"/>
      <c r="G53" s="15"/>
      <c r="H53" s="15"/>
      <c r="I53" s="9"/>
      <c r="J53" s="9"/>
      <c r="K53" s="9"/>
      <c r="L53" s="9"/>
    </row>
    <row r="54" spans="1:12" ht="52" customHeight="1" x14ac:dyDescent="0.15">
      <c r="A54" s="212"/>
      <c r="B54" s="14" t="s">
        <v>387</v>
      </c>
      <c r="C54" s="15"/>
      <c r="D54" s="15"/>
      <c r="E54" s="15"/>
      <c r="F54" s="207"/>
      <c r="G54" s="15"/>
      <c r="H54" s="15"/>
      <c r="I54" s="9"/>
      <c r="J54" s="9"/>
      <c r="K54" s="9"/>
      <c r="L54" s="9"/>
    </row>
    <row r="55" spans="1:12" ht="45" x14ac:dyDescent="0.15">
      <c r="A55" s="210" t="s">
        <v>357</v>
      </c>
      <c r="B55" s="14" t="s">
        <v>388</v>
      </c>
      <c r="C55" s="14" t="s">
        <v>459</v>
      </c>
      <c r="D55" s="15" t="s">
        <v>451</v>
      </c>
      <c r="E55" s="15" t="s">
        <v>330</v>
      </c>
      <c r="F55" s="207"/>
      <c r="G55" s="15" t="s">
        <v>331</v>
      </c>
      <c r="H55" s="15"/>
      <c r="I55" s="120" t="s">
        <v>460</v>
      </c>
      <c r="J55" s="15" t="s">
        <v>332</v>
      </c>
      <c r="K55" s="113" t="s">
        <v>462</v>
      </c>
      <c r="L55" s="113" t="s">
        <v>463</v>
      </c>
    </row>
    <row r="56" spans="1:12" ht="66" customHeight="1" x14ac:dyDescent="0.15">
      <c r="A56" s="211"/>
      <c r="B56" s="14" t="s">
        <v>389</v>
      </c>
      <c r="C56" s="14"/>
      <c r="D56" s="56"/>
      <c r="E56" s="56"/>
      <c r="F56" s="207"/>
      <c r="G56" s="15"/>
      <c r="H56" s="15"/>
      <c r="I56" s="9"/>
      <c r="J56" s="9"/>
      <c r="K56" s="9"/>
      <c r="L56" s="9"/>
    </row>
    <row r="57" spans="1:12" ht="75" customHeight="1" x14ac:dyDescent="0.15">
      <c r="A57" s="212"/>
      <c r="B57" s="14" t="s">
        <v>390</v>
      </c>
      <c r="C57" s="15"/>
      <c r="D57" s="15"/>
      <c r="E57" s="15"/>
      <c r="F57" s="208"/>
      <c r="G57" s="15"/>
      <c r="H57" s="15"/>
      <c r="I57" s="9"/>
      <c r="J57" s="9"/>
      <c r="K57" s="9"/>
      <c r="L57" s="9"/>
    </row>
    <row r="60" spans="1:12" ht="18" x14ac:dyDescent="0.15">
      <c r="A60" s="16" t="s">
        <v>62</v>
      </c>
      <c r="B60" s="111" t="s">
        <v>133</v>
      </c>
      <c r="C60" s="10"/>
      <c r="D60" s="10"/>
      <c r="E60" s="10"/>
      <c r="F60" s="10"/>
      <c r="G60" s="10"/>
      <c r="H60" s="10"/>
    </row>
    <row r="61" spans="1:12" ht="30" x14ac:dyDescent="0.15">
      <c r="A61" s="20" t="s">
        <v>45</v>
      </c>
      <c r="B61" s="114"/>
      <c r="C61" s="19" t="s">
        <v>63</v>
      </c>
      <c r="D61" s="19" t="s">
        <v>64</v>
      </c>
      <c r="E61" s="19" t="s">
        <v>65</v>
      </c>
      <c r="F61" s="19" t="s">
        <v>66</v>
      </c>
      <c r="G61" s="19" t="s">
        <v>67</v>
      </c>
      <c r="H61" s="19" t="s">
        <v>68</v>
      </c>
      <c r="I61" s="19" t="s">
        <v>70</v>
      </c>
      <c r="J61" s="19" t="s">
        <v>71</v>
      </c>
      <c r="K61" s="19" t="s">
        <v>72</v>
      </c>
      <c r="L61" s="19" t="s">
        <v>46</v>
      </c>
    </row>
    <row r="62" spans="1:12" ht="45" x14ac:dyDescent="0.15">
      <c r="A62" s="210" t="s">
        <v>358</v>
      </c>
      <c r="B62" s="14" t="s">
        <v>394</v>
      </c>
      <c r="C62" s="15" t="s">
        <v>464</v>
      </c>
      <c r="D62" s="14" t="s">
        <v>451</v>
      </c>
      <c r="E62" s="15" t="s">
        <v>330</v>
      </c>
      <c r="F62" s="209" t="s">
        <v>492</v>
      </c>
      <c r="G62" s="15" t="s">
        <v>331</v>
      </c>
      <c r="H62" s="15"/>
      <c r="I62" s="15" t="s">
        <v>465</v>
      </c>
      <c r="J62" s="15" t="s">
        <v>332</v>
      </c>
      <c r="K62" s="15" t="s">
        <v>464</v>
      </c>
      <c r="L62" s="113" t="s">
        <v>466</v>
      </c>
    </row>
    <row r="63" spans="1:12" ht="66" customHeight="1" x14ac:dyDescent="0.15">
      <c r="A63" s="211"/>
      <c r="B63" s="14" t="s">
        <v>395</v>
      </c>
      <c r="C63" s="14"/>
      <c r="D63" s="56"/>
      <c r="E63" s="56"/>
      <c r="F63" s="207"/>
      <c r="G63" s="15"/>
      <c r="H63" s="15"/>
      <c r="I63" s="9"/>
      <c r="J63" s="9"/>
      <c r="K63" s="9"/>
      <c r="L63" s="9"/>
    </row>
    <row r="64" spans="1:12" ht="60" x14ac:dyDescent="0.15">
      <c r="A64" s="212"/>
      <c r="B64" s="14" t="s">
        <v>396</v>
      </c>
      <c r="C64" s="15"/>
      <c r="D64" s="15"/>
      <c r="E64" s="15"/>
      <c r="F64" s="207"/>
      <c r="G64" s="15"/>
      <c r="H64" s="15"/>
      <c r="I64" s="9"/>
      <c r="J64" s="9"/>
      <c r="K64" s="9"/>
      <c r="L64" s="9"/>
    </row>
    <row r="65" spans="1:12" ht="40" customHeight="1" x14ac:dyDescent="0.15">
      <c r="A65" s="210" t="s">
        <v>359</v>
      </c>
      <c r="B65" s="14" t="s">
        <v>391</v>
      </c>
      <c r="C65" s="15" t="s">
        <v>467</v>
      </c>
      <c r="D65" s="14" t="s">
        <v>454</v>
      </c>
      <c r="E65" s="15" t="s">
        <v>330</v>
      </c>
      <c r="F65" s="207"/>
      <c r="G65" s="15" t="s">
        <v>331</v>
      </c>
      <c r="H65" s="15"/>
      <c r="I65" s="15" t="s">
        <v>465</v>
      </c>
      <c r="J65" s="15" t="s">
        <v>332</v>
      </c>
      <c r="K65" s="15" t="s">
        <v>467</v>
      </c>
      <c r="L65" s="113" t="s">
        <v>468</v>
      </c>
    </row>
    <row r="66" spans="1:12" ht="66" customHeight="1" x14ac:dyDescent="0.15">
      <c r="A66" s="211"/>
      <c r="B66" s="14" t="s">
        <v>392</v>
      </c>
      <c r="C66" s="14"/>
      <c r="D66" s="56"/>
      <c r="E66" s="56"/>
      <c r="F66" s="207"/>
      <c r="G66" s="15"/>
      <c r="H66" s="15"/>
      <c r="I66" s="9"/>
      <c r="J66" s="9"/>
      <c r="K66" s="9"/>
      <c r="L66" s="9"/>
    </row>
    <row r="67" spans="1:12" ht="52" customHeight="1" x14ac:dyDescent="0.15">
      <c r="A67" s="212"/>
      <c r="B67" s="14" t="s">
        <v>393</v>
      </c>
      <c r="C67" s="15"/>
      <c r="D67" s="15"/>
      <c r="E67" s="15"/>
      <c r="F67" s="208"/>
      <c r="G67" s="15"/>
      <c r="H67" s="15"/>
      <c r="I67" s="9"/>
      <c r="J67" s="9"/>
      <c r="K67" s="9"/>
      <c r="L67" s="9"/>
    </row>
    <row r="70" spans="1:12" ht="18" x14ac:dyDescent="0.15">
      <c r="A70" s="16" t="s">
        <v>62</v>
      </c>
      <c r="B70" s="111" t="s">
        <v>136</v>
      </c>
      <c r="C70" s="10"/>
      <c r="D70" s="10"/>
      <c r="E70" s="10"/>
      <c r="F70" s="10"/>
      <c r="G70" s="10"/>
      <c r="H70" s="10"/>
    </row>
    <row r="71" spans="1:12" ht="30" x14ac:dyDescent="0.15">
      <c r="A71" s="20" t="s">
        <v>45</v>
      </c>
      <c r="B71" s="114"/>
      <c r="C71" s="19" t="s">
        <v>63</v>
      </c>
      <c r="D71" s="19" t="s">
        <v>64</v>
      </c>
      <c r="E71" s="19" t="s">
        <v>65</v>
      </c>
      <c r="F71" s="19" t="s">
        <v>66</v>
      </c>
      <c r="G71" s="19" t="s">
        <v>67</v>
      </c>
      <c r="H71" s="19" t="s">
        <v>68</v>
      </c>
      <c r="I71" s="19" t="s">
        <v>70</v>
      </c>
      <c r="J71" s="19" t="s">
        <v>71</v>
      </c>
      <c r="K71" s="19" t="s">
        <v>72</v>
      </c>
      <c r="L71" s="19" t="s">
        <v>46</v>
      </c>
    </row>
    <row r="72" spans="1:12" ht="40" customHeight="1" x14ac:dyDescent="0.15">
      <c r="A72" s="210" t="s">
        <v>360</v>
      </c>
      <c r="B72" s="14" t="s">
        <v>399</v>
      </c>
      <c r="C72" s="15" t="s">
        <v>469</v>
      </c>
      <c r="D72" s="14" t="s">
        <v>454</v>
      </c>
      <c r="E72" s="119" t="s">
        <v>448</v>
      </c>
      <c r="F72" s="203" t="s">
        <v>470</v>
      </c>
      <c r="G72" s="15" t="s">
        <v>331</v>
      </c>
      <c r="H72" s="15"/>
      <c r="I72" s="203" t="s">
        <v>470</v>
      </c>
      <c r="J72" s="15" t="s">
        <v>332</v>
      </c>
      <c r="K72" s="113" t="s">
        <v>469</v>
      </c>
      <c r="L72" s="113" t="s">
        <v>471</v>
      </c>
    </row>
    <row r="73" spans="1:12" ht="66" customHeight="1" x14ac:dyDescent="0.15">
      <c r="A73" s="211"/>
      <c r="B73" s="14" t="s">
        <v>400</v>
      </c>
      <c r="C73" s="14"/>
      <c r="D73" s="15"/>
      <c r="E73" s="15"/>
      <c r="F73" s="204"/>
      <c r="G73" s="15"/>
      <c r="H73" s="15"/>
      <c r="I73" s="204"/>
      <c r="J73" s="9"/>
      <c r="K73" s="9"/>
      <c r="L73" s="9"/>
    </row>
    <row r="74" spans="1:12" ht="52" customHeight="1" x14ac:dyDescent="0.15">
      <c r="A74" s="212"/>
      <c r="B74" s="14" t="s">
        <v>401</v>
      </c>
      <c r="C74" s="15"/>
      <c r="D74" s="58"/>
      <c r="E74" s="58"/>
      <c r="F74" s="205"/>
      <c r="G74" s="15"/>
      <c r="H74" s="15"/>
      <c r="I74" s="205"/>
      <c r="J74" s="9"/>
      <c r="K74" s="9"/>
      <c r="L74" s="9"/>
    </row>
    <row r="75" spans="1:12" ht="40" customHeight="1" x14ac:dyDescent="0.15">
      <c r="A75" s="210" t="s">
        <v>472</v>
      </c>
      <c r="B75" s="14" t="s">
        <v>402</v>
      </c>
      <c r="C75" s="15" t="s">
        <v>474</v>
      </c>
      <c r="D75" s="124" t="s">
        <v>454</v>
      </c>
      <c r="E75" s="15" t="s">
        <v>330</v>
      </c>
      <c r="F75" s="203" t="s">
        <v>470</v>
      </c>
      <c r="G75" s="15" t="s">
        <v>331</v>
      </c>
      <c r="H75" s="15"/>
      <c r="I75" s="203" t="s">
        <v>470</v>
      </c>
      <c r="J75" s="15" t="s">
        <v>332</v>
      </c>
      <c r="K75" s="113" t="s">
        <v>475</v>
      </c>
      <c r="L75" s="113" t="s">
        <v>471</v>
      </c>
    </row>
    <row r="76" spans="1:12" ht="66" customHeight="1" x14ac:dyDescent="0.15">
      <c r="A76" s="211"/>
      <c r="B76" s="14" t="s">
        <v>403</v>
      </c>
      <c r="C76" s="14"/>
      <c r="D76" s="15"/>
      <c r="E76" s="15"/>
      <c r="F76" s="204"/>
      <c r="G76" s="15"/>
      <c r="H76" s="15"/>
      <c r="I76" s="204"/>
      <c r="J76" s="9"/>
      <c r="K76" s="9"/>
      <c r="L76" s="9"/>
    </row>
    <row r="77" spans="1:12" ht="52" customHeight="1" x14ac:dyDescent="0.15">
      <c r="A77" s="212"/>
      <c r="B77" s="14" t="s">
        <v>404</v>
      </c>
      <c r="C77" s="15"/>
      <c r="D77" s="15"/>
      <c r="E77" s="15"/>
      <c r="F77" s="205"/>
      <c r="G77" s="15"/>
      <c r="H77" s="15"/>
      <c r="I77" s="205"/>
      <c r="J77" s="9"/>
      <c r="K77" s="9"/>
      <c r="L77" s="9"/>
    </row>
    <row r="78" spans="1:12" ht="40" customHeight="1" x14ac:dyDescent="0.15">
      <c r="A78" s="210" t="s">
        <v>473</v>
      </c>
      <c r="B78" s="14" t="s">
        <v>397</v>
      </c>
      <c r="C78" s="15" t="s">
        <v>287</v>
      </c>
      <c r="D78" s="124" t="s">
        <v>454</v>
      </c>
      <c r="E78" s="15" t="s">
        <v>330</v>
      </c>
      <c r="F78" s="203" t="s">
        <v>470</v>
      </c>
      <c r="G78" s="15" t="s">
        <v>331</v>
      </c>
      <c r="H78" s="15"/>
      <c r="I78" s="203" t="s">
        <v>470</v>
      </c>
      <c r="J78" s="15" t="s">
        <v>332</v>
      </c>
      <c r="K78" s="15" t="s">
        <v>287</v>
      </c>
      <c r="L78" s="113" t="s">
        <v>471</v>
      </c>
    </row>
    <row r="79" spans="1:12" ht="66" customHeight="1" x14ac:dyDescent="0.15">
      <c r="A79" s="211"/>
      <c r="B79" s="14" t="s">
        <v>398</v>
      </c>
      <c r="C79" s="14"/>
      <c r="D79" s="15"/>
      <c r="E79" s="15"/>
      <c r="F79" s="204"/>
      <c r="G79" s="15"/>
      <c r="H79" s="15"/>
      <c r="I79" s="204"/>
      <c r="J79" s="9"/>
      <c r="K79" s="9"/>
      <c r="L79" s="9"/>
    </row>
    <row r="80" spans="1:12" ht="52" customHeight="1" x14ac:dyDescent="0.15">
      <c r="A80" s="212"/>
      <c r="B80" s="14" t="s">
        <v>476</v>
      </c>
      <c r="C80" s="15"/>
      <c r="D80" s="15"/>
      <c r="E80" s="15"/>
      <c r="F80" s="205"/>
      <c r="G80" s="15"/>
      <c r="H80" s="15"/>
      <c r="I80" s="205"/>
      <c r="J80" s="9"/>
      <c r="K80" s="9"/>
      <c r="L80" s="9"/>
    </row>
    <row r="83" spans="1:12" ht="18" x14ac:dyDescent="0.15">
      <c r="A83" s="16" t="s">
        <v>62</v>
      </c>
      <c r="B83" s="111" t="s">
        <v>140</v>
      </c>
      <c r="C83" s="10"/>
      <c r="D83" s="10"/>
      <c r="E83" s="10"/>
      <c r="F83" s="10"/>
      <c r="G83" s="10"/>
      <c r="H83" s="10"/>
    </row>
    <row r="84" spans="1:12" ht="30" x14ac:dyDescent="0.15">
      <c r="A84" s="20" t="s">
        <v>45</v>
      </c>
      <c r="B84" s="114"/>
      <c r="C84" s="19" t="s">
        <v>63</v>
      </c>
      <c r="D84" s="19" t="s">
        <v>64</v>
      </c>
      <c r="E84" s="19" t="s">
        <v>65</v>
      </c>
      <c r="F84" s="19" t="s">
        <v>66</v>
      </c>
      <c r="G84" s="19" t="s">
        <v>67</v>
      </c>
      <c r="H84" s="19" t="s">
        <v>68</v>
      </c>
      <c r="I84" s="19" t="s">
        <v>70</v>
      </c>
      <c r="J84" s="19" t="s">
        <v>71</v>
      </c>
      <c r="K84" s="19" t="s">
        <v>72</v>
      </c>
      <c r="L84" s="19" t="s">
        <v>46</v>
      </c>
    </row>
    <row r="85" spans="1:12" ht="40" customHeight="1" x14ac:dyDescent="0.15">
      <c r="A85" s="210" t="s">
        <v>408</v>
      </c>
      <c r="B85" s="14" t="s">
        <v>419</v>
      </c>
      <c r="C85" s="15" t="s">
        <v>477</v>
      </c>
      <c r="D85" s="14" t="s">
        <v>451</v>
      </c>
      <c r="E85" s="15" t="s">
        <v>330</v>
      </c>
      <c r="F85" s="15" t="s">
        <v>478</v>
      </c>
      <c r="G85" s="15" t="s">
        <v>331</v>
      </c>
      <c r="H85" s="15"/>
      <c r="I85" s="15" t="s">
        <v>478</v>
      </c>
      <c r="J85" s="15" t="s">
        <v>332</v>
      </c>
      <c r="K85" s="113"/>
      <c r="L85" s="113" t="s">
        <v>479</v>
      </c>
    </row>
    <row r="86" spans="1:12" ht="66" customHeight="1" x14ac:dyDescent="0.15">
      <c r="A86" s="211"/>
      <c r="B86" s="14" t="s">
        <v>420</v>
      </c>
      <c r="C86" s="116"/>
      <c r="D86" s="116"/>
      <c r="E86" s="58"/>
      <c r="F86" s="15"/>
      <c r="G86" s="15"/>
      <c r="H86" s="15"/>
      <c r="I86" s="9"/>
      <c r="J86" s="9"/>
      <c r="K86" s="9"/>
      <c r="L86" s="9"/>
    </row>
    <row r="87" spans="1:12" ht="52" customHeight="1" x14ac:dyDescent="0.15">
      <c r="A87" s="212"/>
      <c r="B87" s="14" t="s">
        <v>421</v>
      </c>
      <c r="C87" s="15"/>
      <c r="D87" s="15"/>
      <c r="E87" s="15"/>
      <c r="F87" s="15"/>
      <c r="G87" s="15"/>
      <c r="H87" s="15"/>
      <c r="I87" s="9"/>
      <c r="J87" s="9"/>
      <c r="K87" s="9"/>
      <c r="L87" s="9"/>
    </row>
    <row r="88" spans="1:12" ht="40" customHeight="1" x14ac:dyDescent="0.15">
      <c r="A88" s="210" t="s">
        <v>407</v>
      </c>
      <c r="B88" s="14" t="s">
        <v>416</v>
      </c>
      <c r="C88" s="124" t="s">
        <v>480</v>
      </c>
      <c r="D88" s="14" t="s">
        <v>451</v>
      </c>
      <c r="E88" s="15" t="s">
        <v>330</v>
      </c>
      <c r="F88" s="15" t="s">
        <v>489</v>
      </c>
      <c r="G88" s="15" t="s">
        <v>331</v>
      </c>
      <c r="H88" s="15"/>
      <c r="I88" s="113"/>
      <c r="J88" s="15" t="s">
        <v>332</v>
      </c>
      <c r="K88" s="113"/>
      <c r="L88" s="113"/>
    </row>
    <row r="89" spans="1:12" ht="66" customHeight="1" x14ac:dyDescent="0.15">
      <c r="A89" s="211"/>
      <c r="B89" s="14" t="s">
        <v>417</v>
      </c>
      <c r="C89" s="14"/>
      <c r="D89" s="15"/>
      <c r="E89" s="15"/>
      <c r="F89" s="15"/>
      <c r="G89" s="15"/>
      <c r="H89" s="15"/>
      <c r="I89" s="9"/>
      <c r="J89" s="9"/>
      <c r="K89" s="9"/>
      <c r="L89" s="9"/>
    </row>
    <row r="90" spans="1:12" ht="52" customHeight="1" x14ac:dyDescent="0.15">
      <c r="A90" s="212"/>
      <c r="B90" s="14" t="s">
        <v>418</v>
      </c>
      <c r="C90" s="15"/>
      <c r="D90" s="15"/>
      <c r="E90" s="15"/>
      <c r="F90" s="15"/>
      <c r="G90" s="15"/>
      <c r="H90" s="15"/>
      <c r="I90" s="9"/>
      <c r="J90" s="9"/>
      <c r="K90" s="9"/>
      <c r="L90" s="9"/>
    </row>
    <row r="91" spans="1:12" ht="40" customHeight="1" x14ac:dyDescent="0.15">
      <c r="A91" s="210" t="s">
        <v>406</v>
      </c>
      <c r="B91" s="14" t="s">
        <v>481</v>
      </c>
      <c r="C91" s="122" t="s">
        <v>482</v>
      </c>
      <c r="D91" s="14" t="s">
        <v>451</v>
      </c>
      <c r="E91" s="15" t="s">
        <v>330</v>
      </c>
      <c r="F91" s="203" t="s">
        <v>484</v>
      </c>
      <c r="G91" s="15" t="s">
        <v>331</v>
      </c>
      <c r="H91" s="15"/>
      <c r="I91" s="203" t="s">
        <v>484</v>
      </c>
      <c r="J91" s="15" t="s">
        <v>332</v>
      </c>
      <c r="K91" s="113" t="s">
        <v>486</v>
      </c>
      <c r="L91" s="113" t="s">
        <v>487</v>
      </c>
    </row>
    <row r="92" spans="1:12" ht="66" customHeight="1" x14ac:dyDescent="0.15">
      <c r="A92" s="211"/>
      <c r="B92" s="14" t="s">
        <v>414</v>
      </c>
      <c r="C92" s="56"/>
      <c r="D92" s="56"/>
      <c r="E92" s="56"/>
      <c r="F92" s="204"/>
      <c r="G92" s="15"/>
      <c r="H92" s="15"/>
      <c r="I92" s="204"/>
      <c r="J92" s="9"/>
      <c r="K92" s="9"/>
      <c r="L92" s="9"/>
    </row>
    <row r="93" spans="1:12" ht="52" customHeight="1" x14ac:dyDescent="0.15">
      <c r="A93" s="212"/>
      <c r="B93" s="14" t="s">
        <v>415</v>
      </c>
      <c r="C93" s="15"/>
      <c r="D93" s="15"/>
      <c r="E93" s="15"/>
      <c r="F93" s="205"/>
      <c r="G93" s="15"/>
      <c r="H93" s="15"/>
      <c r="I93" s="205"/>
      <c r="J93" s="9"/>
      <c r="K93" s="9"/>
      <c r="L93" s="9"/>
    </row>
    <row r="94" spans="1:12" ht="40" customHeight="1" x14ac:dyDescent="0.15">
      <c r="A94" s="210" t="s">
        <v>405</v>
      </c>
      <c r="B94" s="14" t="s">
        <v>411</v>
      </c>
      <c r="C94" s="15" t="s">
        <v>483</v>
      </c>
      <c r="D94" s="14" t="s">
        <v>451</v>
      </c>
      <c r="E94" s="15" t="s">
        <v>330</v>
      </c>
      <c r="F94" s="203" t="s">
        <v>485</v>
      </c>
      <c r="G94" s="15" t="s">
        <v>331</v>
      </c>
      <c r="H94" s="15"/>
      <c r="I94" s="203" t="s">
        <v>485</v>
      </c>
      <c r="J94" s="15" t="s">
        <v>332</v>
      </c>
      <c r="K94" s="15" t="s">
        <v>483</v>
      </c>
      <c r="L94" s="113" t="s">
        <v>487</v>
      </c>
    </row>
    <row r="95" spans="1:12" ht="66" customHeight="1" x14ac:dyDescent="0.15">
      <c r="A95" s="211"/>
      <c r="B95" s="14" t="s">
        <v>412</v>
      </c>
      <c r="C95" s="14"/>
      <c r="D95" s="15"/>
      <c r="E95" s="15"/>
      <c r="F95" s="204"/>
      <c r="G95" s="15"/>
      <c r="H95" s="15"/>
      <c r="I95" s="204"/>
      <c r="J95" s="9"/>
      <c r="K95" s="9"/>
      <c r="L95" s="9"/>
    </row>
    <row r="96" spans="1:12" ht="52" customHeight="1" x14ac:dyDescent="0.15">
      <c r="A96" s="212"/>
      <c r="B96" s="14" t="s">
        <v>413</v>
      </c>
      <c r="C96" s="15"/>
      <c r="D96" s="15"/>
      <c r="E96" s="15"/>
      <c r="F96" s="205"/>
      <c r="G96" s="15"/>
      <c r="H96" s="15"/>
      <c r="I96" s="205"/>
      <c r="J96" s="9"/>
      <c r="K96" s="9"/>
      <c r="L96" s="9"/>
    </row>
  </sheetData>
  <mergeCells count="44">
    <mergeCell ref="A10:A12"/>
    <mergeCell ref="A13:A15"/>
    <mergeCell ref="A16:A18"/>
    <mergeCell ref="A19:A21"/>
    <mergeCell ref="A27:A29"/>
    <mergeCell ref="A36:A38"/>
    <mergeCell ref="A39:A41"/>
    <mergeCell ref="A42:A44"/>
    <mergeCell ref="A45:A47"/>
    <mergeCell ref="A30:A32"/>
    <mergeCell ref="A33:A35"/>
    <mergeCell ref="A94:A96"/>
    <mergeCell ref="A52:A54"/>
    <mergeCell ref="A55:A57"/>
    <mergeCell ref="A62:A64"/>
    <mergeCell ref="A65:A67"/>
    <mergeCell ref="A72:A74"/>
    <mergeCell ref="A85:A87"/>
    <mergeCell ref="A75:A77"/>
    <mergeCell ref="A78:A80"/>
    <mergeCell ref="A88:A90"/>
    <mergeCell ref="A91:A93"/>
    <mergeCell ref="F10:F21"/>
    <mergeCell ref="I10:I21"/>
    <mergeCell ref="I27:I29"/>
    <mergeCell ref="I30:I32"/>
    <mergeCell ref="F27:F47"/>
    <mergeCell ref="I33:I35"/>
    <mergeCell ref="I36:I38"/>
    <mergeCell ref="I39:I41"/>
    <mergeCell ref="I42:I44"/>
    <mergeCell ref="I45:I47"/>
    <mergeCell ref="F72:F74"/>
    <mergeCell ref="I72:I74"/>
    <mergeCell ref="F52:F57"/>
    <mergeCell ref="F62:F67"/>
    <mergeCell ref="F94:F96"/>
    <mergeCell ref="I91:I93"/>
    <mergeCell ref="I94:I96"/>
    <mergeCell ref="F75:F77"/>
    <mergeCell ref="I75:I77"/>
    <mergeCell ref="F78:F80"/>
    <mergeCell ref="I78:I80"/>
    <mergeCell ref="F91:F9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02A41-9BD2-A040-A599-B6AA3E48865F}">
  <dimension ref="A3:I86"/>
  <sheetViews>
    <sheetView topLeftCell="A55" workbookViewId="0">
      <selection activeCell="C75" sqref="C75"/>
    </sheetView>
  </sheetViews>
  <sheetFormatPr baseColWidth="10" defaultColWidth="10.83203125" defaultRowHeight="14" x14ac:dyDescent="0.15"/>
  <cols>
    <col min="4" max="4" width="12.5" customWidth="1"/>
  </cols>
  <sheetData>
    <row r="3" spans="1:9" x14ac:dyDescent="0.15">
      <c r="A3" s="40" t="s">
        <v>186</v>
      </c>
      <c r="B3" s="41" t="s">
        <v>20</v>
      </c>
    </row>
    <row r="4" spans="1:9" ht="60" x14ac:dyDescent="0.15">
      <c r="B4" s="39" t="s">
        <v>121</v>
      </c>
      <c r="C4" s="12" t="s">
        <v>74</v>
      </c>
      <c r="D4" s="12" t="s">
        <v>75</v>
      </c>
      <c r="E4" s="12" t="s">
        <v>76</v>
      </c>
      <c r="F4" s="12" t="s">
        <v>77</v>
      </c>
      <c r="G4" s="12" t="s">
        <v>57</v>
      </c>
      <c r="H4" s="12" t="s">
        <v>78</v>
      </c>
      <c r="I4" s="22" t="s">
        <v>79</v>
      </c>
    </row>
    <row r="5" spans="1:9" x14ac:dyDescent="0.15">
      <c r="B5" s="9" t="s">
        <v>50</v>
      </c>
      <c r="C5" s="42">
        <f>AVERAGE('8.1 ค่าน้ำหนักสาขาการจัดการน้ำ'!C4:C6)</f>
        <v>25</v>
      </c>
      <c r="D5" s="42">
        <f>AVERAGE('8.1 ค่าน้ำหนักสาขาการจัดการน้ำ'!D4:D6)</f>
        <v>14</v>
      </c>
      <c r="E5" s="42">
        <f>AVERAGE('8.1 ค่าน้ำหนักสาขาการจัดการน้ำ'!E4:E6)</f>
        <v>15</v>
      </c>
      <c r="F5" s="42">
        <f>AVERAGE('8.1 ค่าน้ำหนักสาขาการจัดการน้ำ'!F4:F6)</f>
        <v>18</v>
      </c>
      <c r="G5" s="42">
        <f>AVERAGE('8.1 ค่าน้ำหนักสาขาการจัดการน้ำ'!G4:G6)</f>
        <v>10</v>
      </c>
      <c r="H5" s="42">
        <f>AVERAGE('8.1 ค่าน้ำหนักสาขาการจัดการน้ำ'!H4:H6)</f>
        <v>10</v>
      </c>
      <c r="I5" s="43">
        <f>SUM(C5:H5)</f>
        <v>92</v>
      </c>
    </row>
    <row r="6" spans="1:9" x14ac:dyDescent="0.15">
      <c r="B6" s="9" t="s">
        <v>51</v>
      </c>
      <c r="C6" s="42">
        <f>AVERAGE('8.1 ค่าน้ำหนักสาขาการจัดการน้ำ'!C7:C9)</f>
        <v>23</v>
      </c>
      <c r="D6" s="42">
        <f>AVERAGE('8.1 ค่าน้ำหนักสาขาการจัดการน้ำ'!D7:D9)</f>
        <v>14</v>
      </c>
      <c r="E6" s="42">
        <f>AVERAGE('8.1 ค่าน้ำหนักสาขาการจัดการน้ำ'!E7:E9)</f>
        <v>15</v>
      </c>
      <c r="F6" s="42">
        <f>AVERAGE('8.1 ค่าน้ำหนักสาขาการจัดการน้ำ'!F7:F9)</f>
        <v>19</v>
      </c>
      <c r="G6" s="42">
        <f>AVERAGE('8.1 ค่าน้ำหนักสาขาการจัดการน้ำ'!G7:G9)</f>
        <v>10</v>
      </c>
      <c r="H6" s="42">
        <f>AVERAGE('8.1 ค่าน้ำหนักสาขาการจัดการน้ำ'!H7:H9)</f>
        <v>10</v>
      </c>
      <c r="I6" s="43">
        <f>SUM(C6:H6)</f>
        <v>91</v>
      </c>
    </row>
    <row r="7" spans="1:9" x14ac:dyDescent="0.15">
      <c r="B7" s="9" t="s">
        <v>52</v>
      </c>
      <c r="C7" s="42">
        <f>AVERAGE('8.1 ค่าน้ำหนักสาขาการจัดการน้ำ'!C10:C12)</f>
        <v>20</v>
      </c>
      <c r="D7" s="42">
        <f>AVERAGE('8.1 ค่าน้ำหนักสาขาการจัดการน้ำ'!D10:D12)</f>
        <v>14</v>
      </c>
      <c r="E7" s="42">
        <f>AVERAGE('8.1 ค่าน้ำหนักสาขาการจัดการน้ำ'!E10:E12)</f>
        <v>15</v>
      </c>
      <c r="F7" s="42">
        <f>AVERAGE('8.1 ค่าน้ำหนักสาขาการจัดการน้ำ'!F10:F12)</f>
        <v>15</v>
      </c>
      <c r="G7" s="42">
        <f>AVERAGE('8.1 ค่าน้ำหนักสาขาการจัดการน้ำ'!G10:G12)</f>
        <v>15</v>
      </c>
      <c r="H7" s="42">
        <f>AVERAGE('8.1 ค่าน้ำหนักสาขาการจัดการน้ำ'!H10:H12)</f>
        <v>10</v>
      </c>
      <c r="I7" s="43">
        <f>SUM(C7:H7)</f>
        <v>89</v>
      </c>
    </row>
    <row r="8" spans="1:9" x14ac:dyDescent="0.15">
      <c r="B8" s="9" t="s">
        <v>53</v>
      </c>
      <c r="C8" s="42">
        <f>AVERAGE('8.1 ค่าน้ำหนักสาขาการจัดการน้ำ'!C13:C15)</f>
        <v>25</v>
      </c>
      <c r="D8" s="42">
        <f>AVERAGE('8.1 ค่าน้ำหนักสาขาการจัดการน้ำ'!D13:D15)</f>
        <v>15</v>
      </c>
      <c r="E8" s="42">
        <f>AVERAGE('8.1 ค่าน้ำหนักสาขาการจัดการน้ำ'!E13:E15)</f>
        <v>15</v>
      </c>
      <c r="F8" s="42">
        <f>AVERAGE('8.1 ค่าน้ำหนักสาขาการจัดการน้ำ'!F13:F15)</f>
        <v>18</v>
      </c>
      <c r="G8" s="42">
        <f>AVERAGE('8.1 ค่าน้ำหนักสาขาการจัดการน้ำ'!G13:G15)</f>
        <v>11</v>
      </c>
      <c r="H8" s="42">
        <f>AVERAGE('8.1 ค่าน้ำหนักสาขาการจัดการน้ำ'!H13:H15)</f>
        <v>10</v>
      </c>
      <c r="I8" s="43">
        <f>SUM(C8:H8)</f>
        <v>94</v>
      </c>
    </row>
    <row r="9" spans="1:9" x14ac:dyDescent="0.15">
      <c r="B9" s="9"/>
      <c r="C9" s="42"/>
      <c r="D9" s="42"/>
      <c r="E9" s="42"/>
      <c r="F9" s="42"/>
      <c r="G9" s="42"/>
      <c r="H9" s="42"/>
      <c r="I9" s="42"/>
    </row>
    <row r="10" spans="1:9" x14ac:dyDescent="0.15">
      <c r="B10" s="9"/>
      <c r="C10" s="42"/>
      <c r="D10" s="42"/>
      <c r="E10" s="42"/>
      <c r="F10" s="42"/>
      <c r="G10" s="42"/>
      <c r="H10" s="42"/>
      <c r="I10" s="42"/>
    </row>
    <row r="11" spans="1:9" x14ac:dyDescent="0.15">
      <c r="B11" s="9"/>
      <c r="C11" s="42"/>
      <c r="D11" s="42"/>
      <c r="E11" s="42"/>
      <c r="F11" s="42"/>
      <c r="G11" s="42"/>
      <c r="H11" s="42"/>
      <c r="I11" s="42"/>
    </row>
    <row r="12" spans="1:9" x14ac:dyDescent="0.15">
      <c r="B12" s="9"/>
      <c r="C12" s="42"/>
      <c r="D12" s="42"/>
      <c r="E12" s="42"/>
      <c r="F12" s="42"/>
      <c r="G12" s="42"/>
      <c r="H12" s="42"/>
      <c r="I12" s="42"/>
    </row>
    <row r="13" spans="1:9" x14ac:dyDescent="0.15">
      <c r="B13" s="9"/>
      <c r="C13" s="42"/>
      <c r="D13" s="42"/>
      <c r="E13" s="42"/>
      <c r="F13" s="42"/>
      <c r="G13" s="42"/>
      <c r="H13" s="42"/>
      <c r="I13" s="42"/>
    </row>
    <row r="14" spans="1:9" x14ac:dyDescent="0.15">
      <c r="B14" s="9"/>
      <c r="C14" s="42"/>
      <c r="D14" s="42"/>
      <c r="E14" s="42"/>
      <c r="F14" s="42"/>
      <c r="G14" s="42"/>
      <c r="H14" s="42"/>
      <c r="I14" s="42"/>
    </row>
    <row r="15" spans="1:9" x14ac:dyDescent="0.15">
      <c r="B15" s="9"/>
      <c r="C15" s="42"/>
      <c r="D15" s="42"/>
      <c r="E15" s="42"/>
      <c r="F15" s="42"/>
      <c r="G15" s="42"/>
      <c r="H15" s="42"/>
      <c r="I15" s="42"/>
    </row>
    <row r="18" spans="1:9" x14ac:dyDescent="0.15">
      <c r="A18" s="40" t="s">
        <v>186</v>
      </c>
      <c r="B18" s="41" t="s">
        <v>21</v>
      </c>
    </row>
    <row r="19" spans="1:9" ht="60" x14ac:dyDescent="0.15">
      <c r="B19" s="39" t="s">
        <v>121</v>
      </c>
      <c r="C19" s="12" t="s">
        <v>74</v>
      </c>
      <c r="D19" s="12" t="s">
        <v>75</v>
      </c>
      <c r="E19" s="12" t="s">
        <v>76</v>
      </c>
      <c r="F19" s="12" t="s">
        <v>77</v>
      </c>
      <c r="G19" s="12" t="s">
        <v>57</v>
      </c>
      <c r="H19" s="12" t="s">
        <v>78</v>
      </c>
      <c r="I19" s="22" t="s">
        <v>79</v>
      </c>
    </row>
    <row r="20" spans="1:9" x14ac:dyDescent="0.15">
      <c r="B20" s="9" t="s">
        <v>50</v>
      </c>
      <c r="C20" s="42">
        <f>AVERAGE('8.2 ค่าน้ำหนักสาขาการเกษตร'!C4:C8)</f>
        <v>24.2</v>
      </c>
      <c r="D20" s="42">
        <f>AVERAGE('8.2 ค่าน้ำหนักสาขาการเกษตร'!D4:D8)</f>
        <v>14.2</v>
      </c>
      <c r="E20" s="42">
        <f>AVERAGE('8.2 ค่าน้ำหนักสาขาการเกษตร'!E4:E8)</f>
        <v>13.8</v>
      </c>
      <c r="F20" s="42">
        <f>AVERAGE('8.2 ค่าน้ำหนักสาขาการเกษตร'!F4:F8)</f>
        <v>18.399999999999999</v>
      </c>
      <c r="G20" s="42">
        <f>AVERAGE('8.2 ค่าน้ำหนักสาขาการเกษตร'!G4:G8)</f>
        <v>14</v>
      </c>
      <c r="H20" s="42">
        <f>AVERAGE('8.2 ค่าน้ำหนักสาขาการเกษตร'!H4:H8)</f>
        <v>9</v>
      </c>
      <c r="I20" s="43">
        <f>SUM(C20:H20)</f>
        <v>93.6</v>
      </c>
    </row>
    <row r="21" spans="1:9" x14ac:dyDescent="0.15">
      <c r="B21" s="9" t="s">
        <v>51</v>
      </c>
      <c r="C21" s="42">
        <f>AVERAGE('8.2 ค่าน้ำหนักสาขาการเกษตร'!C10:C14)</f>
        <v>23.4</v>
      </c>
      <c r="D21" s="42">
        <f>AVERAGE('8.2 ค่าน้ำหนักสาขาการเกษตร'!D10:D14)</f>
        <v>13.8</v>
      </c>
      <c r="E21" s="42">
        <f>AVERAGE('8.2 ค่าน้ำหนักสาขาการเกษตร'!E10:E14)</f>
        <v>13.6</v>
      </c>
      <c r="F21" s="42">
        <f>AVERAGE('8.2 ค่าน้ำหนักสาขาการเกษตร'!F10:F14)</f>
        <v>17.399999999999999</v>
      </c>
      <c r="G21" s="42">
        <f>AVERAGE('8.2 ค่าน้ำหนักสาขาการเกษตร'!G10:G14)</f>
        <v>14.4</v>
      </c>
      <c r="H21" s="42">
        <f>AVERAGE('8.2 ค่าน้ำหนักสาขาการเกษตร'!H10:H14)</f>
        <v>8.1999999999999993</v>
      </c>
      <c r="I21" s="43">
        <f t="shared" ref="I21:I26" si="0">SUM(C21:H21)</f>
        <v>90.800000000000011</v>
      </c>
    </row>
    <row r="22" spans="1:9" x14ac:dyDescent="0.15">
      <c r="B22" s="9" t="s">
        <v>52</v>
      </c>
      <c r="C22" s="42">
        <f>AVERAGE('8.2 ค่าน้ำหนักสาขาการเกษตร'!C16:C20)</f>
        <v>22.6</v>
      </c>
      <c r="D22" s="42">
        <f>AVERAGE('8.2 ค่าน้ำหนักสาขาการเกษตร'!D16:D20)</f>
        <v>12.6</v>
      </c>
      <c r="E22" s="42">
        <f>AVERAGE('8.2 ค่าน้ำหนักสาขาการเกษตร'!E16:E20)</f>
        <v>12.4</v>
      </c>
      <c r="F22" s="42">
        <f>AVERAGE('8.2 ค่าน้ำหนักสาขาการเกษตร'!F16:F20)</f>
        <v>17.2</v>
      </c>
      <c r="G22" s="42">
        <f>AVERAGE('8.2 ค่าน้ำหนักสาขาการเกษตร'!G16:G20)</f>
        <v>13.8</v>
      </c>
      <c r="H22" s="42">
        <f>AVERAGE('8.2 ค่าน้ำหนักสาขาการเกษตร'!H16:H20)</f>
        <v>7.8</v>
      </c>
      <c r="I22" s="43">
        <f t="shared" si="0"/>
        <v>86.399999999999991</v>
      </c>
    </row>
    <row r="23" spans="1:9" x14ac:dyDescent="0.15">
      <c r="B23" s="9" t="s">
        <v>53</v>
      </c>
      <c r="C23" s="42">
        <f>AVERAGE('8.2 ค่าน้ำหนักสาขาการเกษตร'!C22:C26)</f>
        <v>20.2</v>
      </c>
      <c r="D23" s="42">
        <f>AVERAGE('8.2 ค่าน้ำหนักสาขาการเกษตร'!D22:D26)</f>
        <v>12</v>
      </c>
      <c r="E23" s="42">
        <f>AVERAGE('8.2 ค่าน้ำหนักสาขาการเกษตร'!E22:E26)</f>
        <v>12</v>
      </c>
      <c r="F23" s="42">
        <f>AVERAGE('8.2 ค่าน้ำหนักสาขาการเกษตร'!F22:F26)</f>
        <v>16</v>
      </c>
      <c r="G23" s="42">
        <f>AVERAGE('8.2 ค่าน้ำหนักสาขาการเกษตร'!G22:G26)</f>
        <v>13.2</v>
      </c>
      <c r="H23" s="42">
        <f>AVERAGE('8.2 ค่าน้ำหนักสาขาการเกษตร'!H22:H26)</f>
        <v>8.1999999999999993</v>
      </c>
      <c r="I23" s="43">
        <f t="shared" si="0"/>
        <v>81.600000000000009</v>
      </c>
    </row>
    <row r="24" spans="1:9" x14ac:dyDescent="0.15">
      <c r="B24" s="9" t="s">
        <v>54</v>
      </c>
      <c r="C24" s="42">
        <f>AVERAGE('8.2 ค่าน้ำหนักสาขาการเกษตร'!C28:C32)</f>
        <v>24</v>
      </c>
      <c r="D24" s="42">
        <f>AVERAGE('8.2 ค่าน้ำหนักสาขาการเกษตร'!D28:D32)</f>
        <v>13.8</v>
      </c>
      <c r="E24" s="42">
        <f>AVERAGE('8.2 ค่าน้ำหนักสาขาการเกษตร'!E28:E32)</f>
        <v>14</v>
      </c>
      <c r="F24" s="42">
        <f>AVERAGE('8.2 ค่าน้ำหนักสาขาการเกษตร'!F28:F32)</f>
        <v>17.600000000000001</v>
      </c>
      <c r="G24" s="42">
        <f>AVERAGE('8.2 ค่าน้ำหนักสาขาการเกษตร'!G28:G32)</f>
        <v>14</v>
      </c>
      <c r="H24" s="42">
        <f>AVERAGE('8.2 ค่าน้ำหนักสาขาการเกษตร'!H28:H32)</f>
        <v>8.6</v>
      </c>
      <c r="I24" s="43">
        <f t="shared" si="0"/>
        <v>92</v>
      </c>
    </row>
    <row r="25" spans="1:9" x14ac:dyDescent="0.15">
      <c r="B25" s="9" t="s">
        <v>55</v>
      </c>
      <c r="C25" s="42">
        <f>AVERAGE('8.2 ค่าน้ำหนักสาขาการเกษตร'!C34:C38)</f>
        <v>21.8</v>
      </c>
      <c r="D25" s="42">
        <f>AVERAGE('8.2 ค่าน้ำหนักสาขาการเกษตร'!D34:D38)</f>
        <v>12.6</v>
      </c>
      <c r="E25" s="42">
        <f>AVERAGE('8.2 ค่าน้ำหนักสาขาการเกษตร'!E34:E38)</f>
        <v>13</v>
      </c>
      <c r="F25" s="42">
        <f>AVERAGE('8.2 ค่าน้ำหนักสาขาการเกษตร'!F34:F38)</f>
        <v>15.6</v>
      </c>
      <c r="G25" s="42">
        <f>AVERAGE('8.2 ค่าน้ำหนักสาขาการเกษตร'!G34:G38)</f>
        <v>13.4</v>
      </c>
      <c r="H25" s="42">
        <f>AVERAGE('8.2 ค่าน้ำหนักสาขาการเกษตร'!H34:H38)</f>
        <v>7.8</v>
      </c>
      <c r="I25" s="43">
        <f t="shared" si="0"/>
        <v>84.2</v>
      </c>
    </row>
    <row r="26" spans="1:9" x14ac:dyDescent="0.15">
      <c r="B26" s="9" t="s">
        <v>56</v>
      </c>
      <c r="C26" s="42">
        <f>AVERAGE('8.2 ค่าน้ำหนักสาขาการเกษตร'!C40:C44)</f>
        <v>22.4</v>
      </c>
      <c r="D26" s="42">
        <f>AVERAGE('8.2 ค่าน้ำหนักสาขาการเกษตร'!D40:D44)</f>
        <v>12.8</v>
      </c>
      <c r="E26" s="42">
        <f>AVERAGE('8.2 ค่าน้ำหนักสาขาการเกษตร'!E40:E44)</f>
        <v>13.8</v>
      </c>
      <c r="F26" s="42">
        <f>AVERAGE('8.2 ค่าน้ำหนักสาขาการเกษตร'!F40:F44)</f>
        <v>16</v>
      </c>
      <c r="G26" s="42">
        <f>AVERAGE('8.2 ค่าน้ำหนักสาขาการเกษตร'!G40:G44)</f>
        <v>13.4</v>
      </c>
      <c r="H26" s="42">
        <f>AVERAGE('8.2 ค่าน้ำหนักสาขาการเกษตร'!H40:H44)</f>
        <v>7.8</v>
      </c>
      <c r="I26" s="43">
        <f t="shared" si="0"/>
        <v>86.2</v>
      </c>
    </row>
    <row r="27" spans="1:9" x14ac:dyDescent="0.15">
      <c r="B27" s="9"/>
      <c r="C27" s="42"/>
      <c r="D27" s="9"/>
      <c r="E27" s="9"/>
      <c r="F27" s="9"/>
      <c r="G27" s="9"/>
      <c r="H27" s="9"/>
      <c r="I27" s="9"/>
    </row>
    <row r="28" spans="1:9" x14ac:dyDescent="0.15">
      <c r="B28" s="9"/>
      <c r="C28" s="42"/>
      <c r="D28" s="9"/>
      <c r="E28" s="9"/>
      <c r="F28" s="9"/>
      <c r="G28" s="9"/>
      <c r="H28" s="9"/>
      <c r="I28" s="9"/>
    </row>
    <row r="29" spans="1:9" x14ac:dyDescent="0.15">
      <c r="B29" s="9"/>
      <c r="C29" s="42"/>
      <c r="D29" s="9"/>
      <c r="E29" s="9"/>
      <c r="F29" s="9"/>
      <c r="G29" s="9"/>
      <c r="H29" s="9"/>
      <c r="I29" s="9"/>
    </row>
    <row r="30" spans="1:9" x14ac:dyDescent="0.15">
      <c r="B30" s="9"/>
      <c r="C30" s="42"/>
      <c r="D30" s="9"/>
      <c r="E30" s="9"/>
      <c r="F30" s="9"/>
      <c r="G30" s="9"/>
      <c r="H30" s="9"/>
      <c r="I30" s="9"/>
    </row>
    <row r="33" spans="1:9" x14ac:dyDescent="0.15">
      <c r="A33" s="40" t="s">
        <v>186</v>
      </c>
      <c r="B33" s="41" t="s">
        <v>23</v>
      </c>
    </row>
    <row r="34" spans="1:9" ht="60" x14ac:dyDescent="0.15">
      <c r="B34" s="39" t="s">
        <v>121</v>
      </c>
      <c r="C34" s="12" t="s">
        <v>74</v>
      </c>
      <c r="D34" s="12" t="s">
        <v>75</v>
      </c>
      <c r="E34" s="12" t="s">
        <v>76</v>
      </c>
      <c r="F34" s="12" t="s">
        <v>77</v>
      </c>
      <c r="G34" s="12" t="s">
        <v>57</v>
      </c>
      <c r="H34" s="12" t="s">
        <v>78</v>
      </c>
      <c r="I34" s="22" t="s">
        <v>79</v>
      </c>
    </row>
    <row r="35" spans="1:9" x14ac:dyDescent="0.15">
      <c r="B35" s="9" t="s">
        <v>50</v>
      </c>
      <c r="C35" s="42">
        <f>AVERAGE('8.3 ค่าน้ำหนักสาขาการท่องเที่ยว'!C4:C7)</f>
        <v>20</v>
      </c>
      <c r="D35" s="42">
        <f>AVERAGE('8.3 ค่าน้ำหนักสาขาการท่องเที่ยว'!D4:D7)</f>
        <v>15</v>
      </c>
      <c r="E35" s="42">
        <f>AVERAGE('8.3 ค่าน้ำหนักสาขาการท่องเที่ยว'!E4:E7)</f>
        <v>12.75</v>
      </c>
      <c r="F35" s="42">
        <f>AVERAGE('8.3 ค่าน้ำหนักสาขาการท่องเที่ยว'!F4:F7)</f>
        <v>18.25</v>
      </c>
      <c r="G35" s="42">
        <f>AVERAGE('8.3 ค่าน้ำหนักสาขาการท่องเที่ยว'!G4:G7)</f>
        <v>11.75</v>
      </c>
      <c r="H35" s="42">
        <f>AVERAGE('8.3 ค่าน้ำหนักสาขาการท่องเที่ยว'!H4:H7)</f>
        <v>8.25</v>
      </c>
      <c r="I35" s="43">
        <f>SUM(C35:H35)</f>
        <v>86</v>
      </c>
    </row>
    <row r="36" spans="1:9" x14ac:dyDescent="0.15">
      <c r="B36" s="9" t="s">
        <v>51</v>
      </c>
      <c r="C36" s="42">
        <f>AVERAGE('8.3 ค่าน้ำหนักสาขาการท่องเที่ยว'!C8:C11)</f>
        <v>15.75</v>
      </c>
      <c r="D36" s="42">
        <f>AVERAGE('8.3 ค่าน้ำหนักสาขาการท่องเที่ยว'!D8:D11)</f>
        <v>12.5</v>
      </c>
      <c r="E36" s="42">
        <f>AVERAGE('8.3 ค่าน้ำหนักสาขาการท่องเที่ยว'!E8:E11)</f>
        <v>12.75</v>
      </c>
      <c r="F36" s="42">
        <f>AVERAGE('8.3 ค่าน้ำหนักสาขาการท่องเที่ยว'!F8:F11)</f>
        <v>17</v>
      </c>
      <c r="G36" s="42">
        <f>AVERAGE('8.3 ค่าน้ำหนักสาขาการท่องเที่ยว'!G8:G11)</f>
        <v>12.75</v>
      </c>
      <c r="H36" s="42">
        <f>AVERAGE('8.3 ค่าน้ำหนักสาขาการท่องเที่ยว'!H8:H11)</f>
        <v>5.75</v>
      </c>
      <c r="I36" s="43">
        <f t="shared" ref="I36" si="1">SUM(C36:H36)</f>
        <v>76.5</v>
      </c>
    </row>
    <row r="37" spans="1:9" x14ac:dyDescent="0.15">
      <c r="B37" s="9"/>
      <c r="C37" s="42"/>
      <c r="D37" s="9"/>
      <c r="E37" s="9"/>
      <c r="F37" s="9"/>
      <c r="G37" s="9"/>
      <c r="H37" s="9"/>
      <c r="I37" s="9"/>
    </row>
    <row r="38" spans="1:9" x14ac:dyDescent="0.15">
      <c r="B38" s="9"/>
      <c r="C38" s="42"/>
      <c r="D38" s="9"/>
      <c r="E38" s="9"/>
      <c r="F38" s="9"/>
      <c r="G38" s="9"/>
      <c r="H38" s="9"/>
      <c r="I38" s="9"/>
    </row>
    <row r="39" spans="1:9" x14ac:dyDescent="0.15">
      <c r="B39" s="9"/>
      <c r="C39" s="42"/>
      <c r="D39" s="9"/>
      <c r="E39" s="9"/>
      <c r="F39" s="9"/>
      <c r="G39" s="9"/>
      <c r="H39" s="9"/>
      <c r="I39" s="9"/>
    </row>
    <row r="42" spans="1:9" x14ac:dyDescent="0.15">
      <c r="A42" s="40" t="s">
        <v>186</v>
      </c>
      <c r="B42" s="41" t="s">
        <v>24</v>
      </c>
    </row>
    <row r="43" spans="1:9" ht="60" x14ac:dyDescent="0.15">
      <c r="B43" s="39" t="s">
        <v>121</v>
      </c>
      <c r="C43" s="12" t="s">
        <v>74</v>
      </c>
      <c r="D43" s="12" t="s">
        <v>75</v>
      </c>
      <c r="E43" s="12" t="s">
        <v>76</v>
      </c>
      <c r="F43" s="12" t="s">
        <v>77</v>
      </c>
      <c r="G43" s="12" t="s">
        <v>57</v>
      </c>
      <c r="H43" s="12" t="s">
        <v>78</v>
      </c>
      <c r="I43" s="22" t="s">
        <v>79</v>
      </c>
    </row>
    <row r="44" spans="1:9" x14ac:dyDescent="0.15">
      <c r="B44" s="9" t="s">
        <v>50</v>
      </c>
      <c r="C44" s="42">
        <f>AVERAGE('8.4 ค่าน้ำหนักสาขาสาธารณสุข'!C4:C5)</f>
        <v>15</v>
      </c>
      <c r="D44" s="42">
        <f>AVERAGE('8.4 ค่าน้ำหนักสาขาสาธารณสุข'!D4:D5)</f>
        <v>7.5</v>
      </c>
      <c r="E44" s="42">
        <f>AVERAGE('8.4 ค่าน้ำหนักสาขาสาธารณสุข'!E4:E5)</f>
        <v>7.5</v>
      </c>
      <c r="F44" s="42">
        <f>AVERAGE('8.4 ค่าน้ำหนักสาขาสาธารณสุข'!F4:F5)</f>
        <v>12.5</v>
      </c>
      <c r="G44" s="42">
        <f>AVERAGE('8.4 ค่าน้ำหนักสาขาสาธารณสุข'!G4:G5)</f>
        <v>7.5</v>
      </c>
      <c r="H44" s="42">
        <f>AVERAGE('8.4 ค่าน้ำหนักสาขาสาธารณสุข'!H4:H5)</f>
        <v>7.5</v>
      </c>
      <c r="I44" s="43">
        <f>SUM(C44:H44)</f>
        <v>57.5</v>
      </c>
    </row>
    <row r="45" spans="1:9" x14ac:dyDescent="0.15">
      <c r="B45" s="9" t="s">
        <v>51</v>
      </c>
      <c r="C45" s="42">
        <f>AVERAGE('8.4 ค่าน้ำหนักสาขาสาธารณสุข'!C7:C8)</f>
        <v>12.5</v>
      </c>
      <c r="D45" s="42">
        <f>AVERAGE('8.4 ค่าน้ำหนักสาขาสาธารณสุข'!D7:D8)</f>
        <v>10</v>
      </c>
      <c r="E45" s="42">
        <f>AVERAGE('8.4 ค่าน้ำหนักสาขาสาธารณสุข'!E7:E8)</f>
        <v>12.5</v>
      </c>
      <c r="F45" s="42">
        <f>AVERAGE('8.4 ค่าน้ำหนักสาขาสาธารณสุข'!F7:F8)</f>
        <v>10</v>
      </c>
      <c r="G45" s="42">
        <f>AVERAGE('8.4 ค่าน้ำหนักสาขาสาธารณสุข'!G7:G8)</f>
        <v>12.5</v>
      </c>
      <c r="H45" s="42">
        <f>AVERAGE('8.4 ค่าน้ำหนักสาขาสาธารณสุข'!H7:H8)</f>
        <v>5</v>
      </c>
      <c r="I45" s="43">
        <f t="shared" ref="I45" si="2">SUM(C45:H45)</f>
        <v>62.5</v>
      </c>
    </row>
    <row r="46" spans="1:9" x14ac:dyDescent="0.15">
      <c r="B46" s="9"/>
      <c r="C46" s="9"/>
      <c r="D46" s="9"/>
      <c r="E46" s="9"/>
      <c r="F46" s="9"/>
      <c r="G46" s="9"/>
      <c r="H46" s="9"/>
      <c r="I46" s="9"/>
    </row>
    <row r="47" spans="1:9" x14ac:dyDescent="0.15">
      <c r="B47" s="9"/>
      <c r="C47" s="9"/>
      <c r="D47" s="9"/>
      <c r="E47" s="9"/>
      <c r="F47" s="9"/>
      <c r="G47" s="9"/>
      <c r="H47" s="9"/>
      <c r="I47" s="9"/>
    </row>
    <row r="48" spans="1:9" x14ac:dyDescent="0.15">
      <c r="B48" s="9"/>
      <c r="C48" s="9"/>
      <c r="D48" s="9"/>
      <c r="E48" s="9"/>
      <c r="F48" s="9"/>
      <c r="G48" s="9"/>
      <c r="H48" s="9"/>
      <c r="I48" s="9"/>
    </row>
    <row r="49" spans="1:9" x14ac:dyDescent="0.15">
      <c r="B49" s="9"/>
      <c r="C49" s="9"/>
      <c r="D49" s="9"/>
      <c r="E49" s="9"/>
      <c r="F49" s="9"/>
      <c r="G49" s="9"/>
      <c r="H49" s="9"/>
      <c r="I49" s="9"/>
    </row>
    <row r="50" spans="1:9" x14ac:dyDescent="0.15">
      <c r="B50" s="9"/>
      <c r="C50" s="9"/>
      <c r="D50" s="9"/>
      <c r="E50" s="9"/>
      <c r="F50" s="9"/>
      <c r="G50" s="9"/>
      <c r="H50" s="9"/>
      <c r="I50" s="9"/>
    </row>
    <row r="51" spans="1:9" x14ac:dyDescent="0.15">
      <c r="B51" s="9"/>
      <c r="C51" s="9"/>
      <c r="D51" s="9"/>
      <c r="E51" s="9"/>
      <c r="F51" s="9"/>
      <c r="G51" s="9"/>
      <c r="H51" s="9"/>
      <c r="I51" s="9"/>
    </row>
    <row r="52" spans="1:9" x14ac:dyDescent="0.15">
      <c r="B52" s="9"/>
      <c r="C52" s="9"/>
      <c r="D52" s="9"/>
      <c r="E52" s="9"/>
      <c r="F52" s="9"/>
      <c r="G52" s="9"/>
      <c r="H52" s="9"/>
      <c r="I52" s="9"/>
    </row>
    <row r="53" spans="1:9" x14ac:dyDescent="0.15">
      <c r="B53" s="9"/>
      <c r="C53" s="9"/>
      <c r="D53" s="9"/>
      <c r="E53" s="9"/>
      <c r="F53" s="9"/>
      <c r="G53" s="9"/>
      <c r="H53" s="9"/>
      <c r="I53" s="9"/>
    </row>
    <row r="54" spans="1:9" x14ac:dyDescent="0.15">
      <c r="B54" s="9"/>
      <c r="C54" s="9"/>
      <c r="D54" s="9"/>
      <c r="E54" s="9"/>
      <c r="F54" s="9"/>
      <c r="G54" s="9"/>
      <c r="H54" s="9"/>
      <c r="I54" s="9"/>
    </row>
    <row r="55" spans="1:9" x14ac:dyDescent="0.15">
      <c r="B55" s="9"/>
      <c r="C55" s="9"/>
      <c r="D55" s="9"/>
      <c r="E55" s="9"/>
      <c r="F55" s="9"/>
      <c r="G55" s="9"/>
      <c r="H55" s="9"/>
      <c r="I55" s="9"/>
    </row>
    <row r="58" spans="1:9" x14ac:dyDescent="0.15">
      <c r="A58" s="40" t="s">
        <v>186</v>
      </c>
      <c r="B58" s="41" t="s">
        <v>25</v>
      </c>
    </row>
    <row r="59" spans="1:9" ht="60" x14ac:dyDescent="0.15">
      <c r="B59" s="39" t="s">
        <v>121</v>
      </c>
      <c r="C59" s="12" t="s">
        <v>74</v>
      </c>
      <c r="D59" s="12" t="s">
        <v>75</v>
      </c>
      <c r="E59" s="12" t="s">
        <v>76</v>
      </c>
      <c r="F59" s="12" t="s">
        <v>77</v>
      </c>
      <c r="G59" s="12" t="s">
        <v>57</v>
      </c>
      <c r="H59" s="12" t="s">
        <v>78</v>
      </c>
      <c r="I59" s="22" t="s">
        <v>79</v>
      </c>
    </row>
    <row r="60" spans="1:9" x14ac:dyDescent="0.15">
      <c r="B60" s="9" t="s">
        <v>50</v>
      </c>
      <c r="C60" s="42">
        <f>AVERAGE('8.5 ค่าน้ำหนักสาขามรัพยากรธรรมช'!C4:C9)</f>
        <v>25</v>
      </c>
      <c r="D60" s="42">
        <f>AVERAGE('8.5 ค่าน้ำหนักสาขามรัพยากรธรรมช'!D4:D9)</f>
        <v>15</v>
      </c>
      <c r="E60" s="42">
        <f>AVERAGE('8.5 ค่าน้ำหนักสาขามรัพยากรธรรมช'!E4:E9)</f>
        <v>15</v>
      </c>
      <c r="F60" s="42">
        <f>AVERAGE('8.5 ค่าน้ำหนักสาขามรัพยากรธรรมช'!F4:F9)</f>
        <v>18.5</v>
      </c>
      <c r="G60" s="42">
        <f>AVERAGE('8.5 ค่าน้ำหนักสาขามรัพยากรธรรมช'!G4:G9)</f>
        <v>12.833333333333334</v>
      </c>
      <c r="H60" s="42">
        <f>AVERAGE('8.5 ค่าน้ำหนักสาขามรัพยากรธรรมช'!H4:H9)</f>
        <v>10</v>
      </c>
      <c r="I60" s="43">
        <f>SUM(C60:H60)</f>
        <v>96.333333333333329</v>
      </c>
    </row>
    <row r="61" spans="1:9" x14ac:dyDescent="0.15">
      <c r="B61" s="9" t="s">
        <v>51</v>
      </c>
      <c r="C61" s="42">
        <f>AVERAGE('8.5 ค่าน้ำหนักสาขามรัพยากรธรรมช'!C10:C15)</f>
        <v>22.5</v>
      </c>
      <c r="D61" s="42">
        <f>AVERAGE('8.5 ค่าน้ำหนักสาขามรัพยากรธรรมช'!D10:D15)</f>
        <v>14.5</v>
      </c>
      <c r="E61" s="42">
        <f>AVERAGE('8.5 ค่าน้ำหนักสาขามรัพยากรธรรมช'!E10:E15)</f>
        <v>14.166666666666666</v>
      </c>
      <c r="F61" s="42">
        <f>AVERAGE('8.5 ค่าน้ำหนักสาขามรัพยากรธรรมช'!F10:F15)</f>
        <v>17.166666666666668</v>
      </c>
      <c r="G61" s="42">
        <f>AVERAGE('8.5 ค่าน้ำหนักสาขามรัพยากรธรรมช'!G10:G15)</f>
        <v>11.166666666666666</v>
      </c>
      <c r="H61" s="42">
        <f>AVERAGE('8.5 ค่าน้ำหนักสาขามรัพยากรธรรมช'!H10:H15)</f>
        <v>9.1666666666666661</v>
      </c>
      <c r="I61" s="43">
        <f t="shared" ref="I61:I62" si="3">SUM(C61:H61)</f>
        <v>88.666666666666671</v>
      </c>
    </row>
    <row r="62" spans="1:9" x14ac:dyDescent="0.15">
      <c r="B62" s="9" t="s">
        <v>52</v>
      </c>
      <c r="C62" s="42">
        <f>AVERAGE('8.5 ค่าน้ำหนักสาขามรัพยากรธรรมช'!C16:C21)</f>
        <v>19.166666666666668</v>
      </c>
      <c r="D62" s="42">
        <f>AVERAGE('8.5 ค่าน้ำหนักสาขามรัพยากรธรรมช'!D16:D21)</f>
        <v>12</v>
      </c>
      <c r="E62" s="42">
        <f>AVERAGE('8.5 ค่าน้ำหนักสาขามรัพยากรธรรมช'!E16:E21)</f>
        <v>12</v>
      </c>
      <c r="F62" s="42">
        <f>AVERAGE('8.5 ค่าน้ำหนักสาขามรัพยากรธรรมช'!F16:F21)</f>
        <v>16.333333333333332</v>
      </c>
      <c r="G62" s="42">
        <f>AVERAGE('8.5 ค่าน้ำหนักสาขามรัพยากรธรรมช'!G16:G21)</f>
        <v>10.333333333333334</v>
      </c>
      <c r="H62" s="42">
        <f>AVERAGE('8.5 ค่าน้ำหนักสาขามรัพยากรธรรมช'!H16:H21)</f>
        <v>8.3333333333333339</v>
      </c>
      <c r="I62" s="43">
        <f t="shared" si="3"/>
        <v>78.166666666666657</v>
      </c>
    </row>
    <row r="63" spans="1:9" x14ac:dyDescent="0.15">
      <c r="B63" s="9"/>
      <c r="C63" s="9"/>
      <c r="D63" s="9"/>
      <c r="E63" s="9"/>
      <c r="F63" s="9"/>
      <c r="G63" s="9"/>
      <c r="H63" s="9"/>
      <c r="I63" s="43"/>
    </row>
    <row r="64" spans="1:9" x14ac:dyDescent="0.15">
      <c r="B64" s="9"/>
      <c r="C64" s="9"/>
      <c r="D64" s="9"/>
      <c r="E64" s="9"/>
      <c r="F64" s="9"/>
      <c r="G64" s="9"/>
      <c r="H64" s="9"/>
      <c r="I64" s="9"/>
    </row>
    <row r="65" spans="1:9" x14ac:dyDescent="0.15">
      <c r="B65" s="9"/>
      <c r="C65" s="9"/>
      <c r="D65" s="9"/>
      <c r="E65" s="9"/>
      <c r="F65" s="9"/>
      <c r="G65" s="9"/>
      <c r="H65" s="9"/>
      <c r="I65" s="9"/>
    </row>
    <row r="66" spans="1:9" x14ac:dyDescent="0.15">
      <c r="B66" s="9"/>
      <c r="C66" s="9"/>
      <c r="D66" s="9"/>
      <c r="E66" s="9"/>
      <c r="F66" s="9"/>
      <c r="G66" s="9"/>
      <c r="H66" s="9"/>
      <c r="I66" s="9"/>
    </row>
    <row r="67" spans="1:9" x14ac:dyDescent="0.15">
      <c r="B67" s="9"/>
      <c r="C67" s="9"/>
      <c r="D67" s="9"/>
      <c r="E67" s="9"/>
      <c r="F67" s="9"/>
      <c r="G67" s="9"/>
      <c r="H67" s="9"/>
      <c r="I67" s="9"/>
    </row>
    <row r="68" spans="1:9" x14ac:dyDescent="0.15">
      <c r="B68" s="9"/>
      <c r="C68" s="9"/>
      <c r="D68" s="9"/>
      <c r="E68" s="9"/>
      <c r="F68" s="9"/>
      <c r="G68" s="9"/>
      <c r="H68" s="9"/>
      <c r="I68" s="9"/>
    </row>
    <row r="69" spans="1:9" x14ac:dyDescent="0.15">
      <c r="B69" s="9"/>
      <c r="C69" s="9"/>
      <c r="D69" s="9"/>
      <c r="E69" s="9"/>
      <c r="F69" s="9"/>
      <c r="G69" s="9"/>
      <c r="H69" s="9"/>
      <c r="I69" s="9"/>
    </row>
    <row r="70" spans="1:9" x14ac:dyDescent="0.15">
      <c r="B70" s="9"/>
      <c r="C70" s="9"/>
      <c r="D70" s="9"/>
      <c r="E70" s="9"/>
      <c r="F70" s="9"/>
      <c r="G70" s="9"/>
      <c r="H70" s="9"/>
      <c r="I70" s="9"/>
    </row>
    <row r="73" spans="1:9" x14ac:dyDescent="0.15">
      <c r="A73" s="40" t="s">
        <v>186</v>
      </c>
      <c r="B73" s="23" t="s">
        <v>26</v>
      </c>
    </row>
    <row r="74" spans="1:9" ht="60" x14ac:dyDescent="0.15">
      <c r="B74" s="39" t="s">
        <v>121</v>
      </c>
      <c r="C74" s="12" t="s">
        <v>74</v>
      </c>
      <c r="D74" s="12" t="s">
        <v>75</v>
      </c>
      <c r="E74" s="12" t="s">
        <v>76</v>
      </c>
      <c r="F74" s="12" t="s">
        <v>77</v>
      </c>
      <c r="G74" s="12" t="s">
        <v>57</v>
      </c>
      <c r="H74" s="12" t="s">
        <v>78</v>
      </c>
      <c r="I74" s="22" t="s">
        <v>79</v>
      </c>
    </row>
    <row r="75" spans="1:9" x14ac:dyDescent="0.15">
      <c r="B75" s="9" t="s">
        <v>50</v>
      </c>
      <c r="C75" s="42">
        <f>AVERAGE('8.6 ค่าน้ำหนักสาขาการตั้งถิ่นฐา'!C4:C12)</f>
        <v>23.222222222222221</v>
      </c>
      <c r="D75" s="42">
        <f>AVERAGE('8.6 ค่าน้ำหนักสาขาการตั้งถิ่นฐา'!D4:D12)</f>
        <v>13.777777777777779</v>
      </c>
      <c r="E75" s="42">
        <f>AVERAGE('8.6 ค่าน้ำหนักสาขาการตั้งถิ่นฐา'!E4:E12)</f>
        <v>13.444444444444445</v>
      </c>
      <c r="F75" s="42">
        <f>AVERAGE('8.6 ค่าน้ำหนักสาขาการตั้งถิ่นฐา'!F4:F12)</f>
        <v>15.666666666666666</v>
      </c>
      <c r="G75" s="42">
        <f>AVERAGE('8.6 ค่าน้ำหนักสาขาการตั้งถิ่นฐา'!G4:G12)</f>
        <v>12.444444444444445</v>
      </c>
      <c r="H75" s="42">
        <f>AVERAGE('8.6 ค่าน้ำหนักสาขาการตั้งถิ่นฐา'!H4:H12)</f>
        <v>7.5555555555555554</v>
      </c>
      <c r="I75" s="43">
        <f>SUM(C75:H75)</f>
        <v>86.111111111111114</v>
      </c>
    </row>
    <row r="76" spans="1:9" x14ac:dyDescent="0.15">
      <c r="B76" s="9" t="s">
        <v>51</v>
      </c>
      <c r="C76" s="42">
        <f>AVERAGE('8.6 ค่าน้ำหนักสาขาการตั้งถิ่นฐา'!C13:C21)</f>
        <v>21.666666666666668</v>
      </c>
      <c r="D76" s="42">
        <f>AVERAGE('8.6 ค่าน้ำหนักสาขาการตั้งถิ่นฐา'!D13:D21)</f>
        <v>12.444444444444445</v>
      </c>
      <c r="E76" s="42">
        <f>AVERAGE('8.6 ค่าน้ำหนักสาขาการตั้งถิ่นฐา'!E13:E21)</f>
        <v>13.111111111111111</v>
      </c>
      <c r="F76" s="42">
        <f>AVERAGE('8.6 ค่าน้ำหนักสาขาการตั้งถิ่นฐา'!F13:F21)</f>
        <v>16</v>
      </c>
      <c r="G76" s="42">
        <f>AVERAGE('8.6 ค่าน้ำหนักสาขาการตั้งถิ่นฐา'!G13:G21)</f>
        <v>12.333333333333334</v>
      </c>
      <c r="H76" s="42">
        <f>AVERAGE('8.6 ค่าน้ำหนักสาขาการตั้งถิ่นฐา'!H13:H21)</f>
        <v>7.5555555555555554</v>
      </c>
      <c r="I76" s="43">
        <f t="shared" ref="I76:I78" si="4">SUM(C76:H76)</f>
        <v>83.111111111111114</v>
      </c>
    </row>
    <row r="77" spans="1:9" x14ac:dyDescent="0.15">
      <c r="B77" s="9" t="s">
        <v>52</v>
      </c>
      <c r="C77" s="42">
        <f>AVERAGE('8.6 ค่าน้ำหนักสาขาการตั้งถิ่นฐา'!C22:C30)</f>
        <v>17.777777777777779</v>
      </c>
      <c r="D77" s="42">
        <f>AVERAGE('8.6 ค่าน้ำหนักสาขาการตั้งถิ่นฐา'!D22:D30)</f>
        <v>13.555555555555555</v>
      </c>
      <c r="E77" s="42">
        <f>AVERAGE('8.6 ค่าน้ำหนักสาขาการตั้งถิ่นฐา'!E22:E30)</f>
        <v>13.555555555555555</v>
      </c>
      <c r="F77" s="42">
        <f>AVERAGE('8.6 ค่าน้ำหนักสาขาการตั้งถิ่นฐา'!F22:F30)</f>
        <v>18.888888888888889</v>
      </c>
      <c r="G77" s="42">
        <f>AVERAGE('8.6 ค่าน้ำหนักสาขาการตั้งถิ่นฐา'!G22:G30)</f>
        <v>13.555555555555555</v>
      </c>
      <c r="H77" s="42">
        <f>AVERAGE('8.6 ค่าน้ำหนักสาขาการตั้งถิ่นฐา'!H22:H30)</f>
        <v>7.7777777777777777</v>
      </c>
      <c r="I77" s="43">
        <f t="shared" si="4"/>
        <v>85.111111111111114</v>
      </c>
    </row>
    <row r="78" spans="1:9" x14ac:dyDescent="0.15">
      <c r="B78" s="9" t="s">
        <v>53</v>
      </c>
      <c r="C78" s="42">
        <f>AVERAGE('8.6 ค่าน้ำหนักสาขาการตั้งถิ่นฐา'!C31:C39)</f>
        <v>15.555555555555555</v>
      </c>
      <c r="D78" s="42">
        <f>AVERAGE('8.6 ค่าน้ำหนักสาขาการตั้งถิ่นฐา'!D31:D39)</f>
        <v>12.555555555555555</v>
      </c>
      <c r="E78" s="42">
        <f>AVERAGE('8.6 ค่าน้ำหนักสาขาการตั้งถิ่นฐา'!E31:E39)</f>
        <v>11.555555555555555</v>
      </c>
      <c r="F78" s="42">
        <f>AVERAGE('8.6 ค่าน้ำหนักสาขาการตั้งถิ่นฐา'!F31:F39)</f>
        <v>15.333333333333334</v>
      </c>
      <c r="G78" s="42">
        <f>AVERAGE('8.6 ค่าน้ำหนักสาขาการตั้งถิ่นฐา'!G31:G39)</f>
        <v>12.222222222222221</v>
      </c>
      <c r="H78" s="42">
        <f>AVERAGE('8.6 ค่าน้ำหนักสาขาการตั้งถิ่นฐา'!H31:H39)</f>
        <v>5.666666666666667</v>
      </c>
      <c r="I78" s="43">
        <f t="shared" si="4"/>
        <v>72.8888888888889</v>
      </c>
    </row>
    <row r="79" spans="1:9" x14ac:dyDescent="0.15">
      <c r="B79" s="9"/>
      <c r="C79" s="9"/>
      <c r="D79" s="9"/>
      <c r="E79" s="9"/>
      <c r="F79" s="9"/>
      <c r="G79" s="9"/>
      <c r="H79" s="9"/>
      <c r="I79" s="9"/>
    </row>
    <row r="80" spans="1:9" x14ac:dyDescent="0.15">
      <c r="B80" s="9"/>
      <c r="C80" s="9"/>
      <c r="D80" s="9"/>
      <c r="E80" s="9"/>
      <c r="F80" s="9"/>
      <c r="G80" s="9"/>
      <c r="H80" s="9"/>
      <c r="I80" s="9"/>
    </row>
    <row r="81" spans="2:9" x14ac:dyDescent="0.15">
      <c r="B81" s="9"/>
      <c r="C81" s="9"/>
      <c r="D81" s="9"/>
      <c r="E81" s="9"/>
      <c r="F81" s="9"/>
      <c r="G81" s="9"/>
      <c r="H81" s="9"/>
      <c r="I81" s="9"/>
    </row>
    <row r="82" spans="2:9" x14ac:dyDescent="0.15">
      <c r="B82" s="9"/>
      <c r="C82" s="9"/>
      <c r="D82" s="9"/>
      <c r="E82" s="9"/>
      <c r="F82" s="9"/>
      <c r="G82" s="9"/>
      <c r="H82" s="9"/>
      <c r="I82" s="9"/>
    </row>
    <row r="83" spans="2:9" x14ac:dyDescent="0.15">
      <c r="B83" s="9"/>
      <c r="C83" s="9"/>
      <c r="D83" s="9"/>
      <c r="E83" s="9"/>
      <c r="F83" s="9"/>
      <c r="G83" s="9"/>
      <c r="H83" s="9"/>
      <c r="I83" s="9"/>
    </row>
    <row r="84" spans="2:9" x14ac:dyDescent="0.15">
      <c r="B84" s="9"/>
      <c r="C84" s="9"/>
      <c r="D84" s="9"/>
      <c r="E84" s="9"/>
      <c r="F84" s="9"/>
      <c r="G84" s="9"/>
      <c r="H84" s="9"/>
      <c r="I84" s="9"/>
    </row>
    <row r="85" spans="2:9" x14ac:dyDescent="0.15">
      <c r="B85" s="9"/>
      <c r="C85" s="9"/>
      <c r="D85" s="9"/>
      <c r="E85" s="9"/>
      <c r="F85" s="9"/>
      <c r="G85" s="9"/>
      <c r="H85" s="9"/>
      <c r="I85" s="9"/>
    </row>
    <row r="86" spans="2:9" x14ac:dyDescent="0.15">
      <c r="B86" s="9"/>
      <c r="C86" s="9"/>
      <c r="D86" s="9"/>
      <c r="E86" s="9"/>
      <c r="F86" s="9"/>
      <c r="G86" s="9"/>
      <c r="H86" s="9"/>
      <c r="I86" s="9"/>
    </row>
  </sheetData>
  <phoneticPr fontId="12" type="noConversion"/>
  <pageMargins left="0.7" right="0.7" top="0.75" bottom="0.75" header="0.3" footer="0.3"/>
  <ignoredErrors>
    <ignoredError sqref="C5:H7 C9:H1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2EA9F-5FC7-5240-9ADC-24FCCAF866B1}">
  <dimension ref="B3:J18"/>
  <sheetViews>
    <sheetView workbookViewId="0">
      <selection activeCell="G20" sqref="G20"/>
    </sheetView>
  </sheetViews>
  <sheetFormatPr baseColWidth="10" defaultColWidth="11.1640625" defaultRowHeight="14" x14ac:dyDescent="0.15"/>
  <cols>
    <col min="4" max="4" width="13" customWidth="1"/>
    <col min="10" max="10" width="11.83203125" bestFit="1" customWidth="1"/>
  </cols>
  <sheetData>
    <row r="3" spans="2:10" ht="60" x14ac:dyDescent="0.15">
      <c r="B3" s="39" t="s">
        <v>121</v>
      </c>
      <c r="C3" s="12" t="s">
        <v>74</v>
      </c>
      <c r="D3" s="12" t="s">
        <v>75</v>
      </c>
      <c r="E3" s="12" t="s">
        <v>76</v>
      </c>
      <c r="F3" s="12" t="s">
        <v>77</v>
      </c>
      <c r="G3" s="12" t="s">
        <v>57</v>
      </c>
      <c r="H3" s="12" t="s">
        <v>78</v>
      </c>
      <c r="I3" s="22" t="s">
        <v>79</v>
      </c>
      <c r="J3" s="12" t="s">
        <v>185</v>
      </c>
    </row>
    <row r="4" spans="2:10" x14ac:dyDescent="0.15">
      <c r="B4" s="213" t="s">
        <v>50</v>
      </c>
      <c r="C4" s="9">
        <v>25</v>
      </c>
      <c r="D4" s="9">
        <v>14</v>
      </c>
      <c r="E4" s="9">
        <v>15</v>
      </c>
      <c r="F4" s="9">
        <v>18</v>
      </c>
      <c r="G4" s="9">
        <v>10</v>
      </c>
      <c r="H4" s="9">
        <v>10</v>
      </c>
      <c r="I4" s="9">
        <f>SUM(C4:H4)</f>
        <v>92</v>
      </c>
      <c r="J4" s="215">
        <f>SUM(I4:I6)/3</f>
        <v>92</v>
      </c>
    </row>
    <row r="5" spans="2:10" x14ac:dyDescent="0.15">
      <c r="B5" s="214"/>
      <c r="C5" s="9">
        <v>25</v>
      </c>
      <c r="D5" s="9">
        <v>14</v>
      </c>
      <c r="E5" s="9">
        <v>15</v>
      </c>
      <c r="F5" s="9">
        <v>18</v>
      </c>
      <c r="G5" s="9">
        <v>10</v>
      </c>
      <c r="H5" s="9">
        <v>10</v>
      </c>
      <c r="I5" s="9">
        <f t="shared" ref="I5:I15" si="0">SUM(C5:H5)</f>
        <v>92</v>
      </c>
      <c r="J5" s="215"/>
    </row>
    <row r="6" spans="2:10" x14ac:dyDescent="0.15">
      <c r="B6" s="214"/>
      <c r="C6" s="9">
        <v>25</v>
      </c>
      <c r="D6" s="9">
        <v>14</v>
      </c>
      <c r="E6" s="9">
        <v>15</v>
      </c>
      <c r="F6" s="9">
        <v>18</v>
      </c>
      <c r="G6" s="9">
        <v>10</v>
      </c>
      <c r="H6" s="9">
        <v>10</v>
      </c>
      <c r="I6" s="9">
        <f t="shared" si="0"/>
        <v>92</v>
      </c>
      <c r="J6" s="215"/>
    </row>
    <row r="7" spans="2:10" x14ac:dyDescent="0.15">
      <c r="B7" s="213" t="s">
        <v>51</v>
      </c>
      <c r="C7" s="9">
        <v>23</v>
      </c>
      <c r="D7" s="9">
        <v>14</v>
      </c>
      <c r="E7" s="9">
        <v>15</v>
      </c>
      <c r="F7" s="9">
        <v>19</v>
      </c>
      <c r="G7" s="9">
        <v>10</v>
      </c>
      <c r="H7" s="9">
        <v>10</v>
      </c>
      <c r="I7" s="9">
        <f t="shared" si="0"/>
        <v>91</v>
      </c>
      <c r="J7" s="215">
        <f t="shared" ref="J7" si="1">SUM(I7:I9)/3</f>
        <v>91</v>
      </c>
    </row>
    <row r="8" spans="2:10" x14ac:dyDescent="0.15">
      <c r="B8" s="214"/>
      <c r="C8" s="9">
        <v>23</v>
      </c>
      <c r="D8" s="9">
        <v>14</v>
      </c>
      <c r="E8" s="9">
        <v>15</v>
      </c>
      <c r="F8" s="9">
        <v>19</v>
      </c>
      <c r="G8" s="9">
        <v>10</v>
      </c>
      <c r="H8" s="9">
        <v>10</v>
      </c>
      <c r="I8" s="9">
        <f t="shared" si="0"/>
        <v>91</v>
      </c>
      <c r="J8" s="215"/>
    </row>
    <row r="9" spans="2:10" x14ac:dyDescent="0.15">
      <c r="B9" s="214"/>
      <c r="C9" s="9">
        <v>23</v>
      </c>
      <c r="D9" s="9">
        <v>14</v>
      </c>
      <c r="E9" s="9">
        <v>15</v>
      </c>
      <c r="F9" s="9">
        <v>19</v>
      </c>
      <c r="G9" s="9">
        <v>10</v>
      </c>
      <c r="H9" s="9">
        <v>10</v>
      </c>
      <c r="I9" s="9">
        <f t="shared" si="0"/>
        <v>91</v>
      </c>
      <c r="J9" s="215"/>
    </row>
    <row r="10" spans="2:10" x14ac:dyDescent="0.15">
      <c r="B10" s="213" t="s">
        <v>52</v>
      </c>
      <c r="C10" s="9">
        <v>20</v>
      </c>
      <c r="D10" s="9">
        <v>14</v>
      </c>
      <c r="E10" s="9">
        <v>15</v>
      </c>
      <c r="F10" s="9">
        <v>15</v>
      </c>
      <c r="G10" s="9">
        <v>15</v>
      </c>
      <c r="H10" s="9">
        <v>10</v>
      </c>
      <c r="I10" s="9">
        <f t="shared" si="0"/>
        <v>89</v>
      </c>
      <c r="J10" s="215">
        <f t="shared" ref="J10" si="2">SUM(I10:I12)/3</f>
        <v>89</v>
      </c>
    </row>
    <row r="11" spans="2:10" x14ac:dyDescent="0.15">
      <c r="B11" s="214"/>
      <c r="C11" s="9">
        <v>20</v>
      </c>
      <c r="D11" s="9">
        <v>14</v>
      </c>
      <c r="E11" s="9">
        <v>15</v>
      </c>
      <c r="F11" s="9">
        <v>15</v>
      </c>
      <c r="G11" s="9">
        <v>15</v>
      </c>
      <c r="H11" s="9">
        <v>10</v>
      </c>
      <c r="I11" s="9">
        <f t="shared" si="0"/>
        <v>89</v>
      </c>
      <c r="J11" s="215"/>
    </row>
    <row r="12" spans="2:10" x14ac:dyDescent="0.15">
      <c r="B12" s="214"/>
      <c r="C12" s="9">
        <v>20</v>
      </c>
      <c r="D12" s="9">
        <v>14</v>
      </c>
      <c r="E12" s="9">
        <v>15</v>
      </c>
      <c r="F12" s="9">
        <v>15</v>
      </c>
      <c r="G12" s="9">
        <v>15</v>
      </c>
      <c r="H12" s="9">
        <v>10</v>
      </c>
      <c r="I12" s="9">
        <f t="shared" si="0"/>
        <v>89</v>
      </c>
      <c r="J12" s="215"/>
    </row>
    <row r="13" spans="2:10" x14ac:dyDescent="0.15">
      <c r="B13" s="213" t="s">
        <v>53</v>
      </c>
      <c r="C13" s="9">
        <v>25</v>
      </c>
      <c r="D13" s="9">
        <v>15</v>
      </c>
      <c r="E13" s="9">
        <v>15</v>
      </c>
      <c r="F13" s="9">
        <v>18</v>
      </c>
      <c r="G13" s="9">
        <v>11</v>
      </c>
      <c r="H13" s="9">
        <v>10</v>
      </c>
      <c r="I13" s="9">
        <f t="shared" si="0"/>
        <v>94</v>
      </c>
      <c r="J13" s="215">
        <f t="shared" ref="J13" si="3">SUM(I13:I15)/3</f>
        <v>94</v>
      </c>
    </row>
    <row r="14" spans="2:10" x14ac:dyDescent="0.15">
      <c r="B14" s="214"/>
      <c r="C14" s="9">
        <v>25</v>
      </c>
      <c r="D14" s="9">
        <v>15</v>
      </c>
      <c r="E14" s="9">
        <v>15</v>
      </c>
      <c r="F14" s="9">
        <v>18</v>
      </c>
      <c r="G14" s="9">
        <v>11</v>
      </c>
      <c r="H14" s="9">
        <v>10</v>
      </c>
      <c r="I14" s="9">
        <f t="shared" si="0"/>
        <v>94</v>
      </c>
      <c r="J14" s="215"/>
    </row>
    <row r="15" spans="2:10" x14ac:dyDescent="0.15">
      <c r="B15" s="214"/>
      <c r="C15" s="9">
        <v>25</v>
      </c>
      <c r="D15" s="9">
        <v>15</v>
      </c>
      <c r="E15" s="9">
        <v>15</v>
      </c>
      <c r="F15" s="9">
        <v>18</v>
      </c>
      <c r="G15" s="9">
        <v>11</v>
      </c>
      <c r="H15" s="9">
        <v>10</v>
      </c>
      <c r="I15" s="9">
        <f t="shared" si="0"/>
        <v>94</v>
      </c>
      <c r="J15" s="215"/>
    </row>
    <row r="16" spans="2:10" x14ac:dyDescent="0.15">
      <c r="B16" s="216" t="s">
        <v>54</v>
      </c>
      <c r="C16" s="9"/>
      <c r="D16" s="9"/>
      <c r="E16" s="9"/>
      <c r="F16" s="9"/>
      <c r="G16" s="9"/>
      <c r="H16" s="9"/>
      <c r="I16" s="9">
        <f t="shared" ref="I16:I17" si="4">SUM(C16:H16)</f>
        <v>0</v>
      </c>
      <c r="J16" s="215">
        <f>SUM(I16:I18)/3</f>
        <v>0</v>
      </c>
    </row>
    <row r="17" spans="2:10" x14ac:dyDescent="0.15">
      <c r="B17" s="216"/>
      <c r="C17" s="9"/>
      <c r="D17" s="9"/>
      <c r="E17" s="9"/>
      <c r="F17" s="9"/>
      <c r="G17" s="9"/>
      <c r="H17" s="9"/>
      <c r="I17" s="9">
        <f t="shared" si="4"/>
        <v>0</v>
      </c>
      <c r="J17" s="215"/>
    </row>
    <row r="18" spans="2:10" x14ac:dyDescent="0.15">
      <c r="B18" s="216"/>
      <c r="C18" s="9"/>
      <c r="D18" s="9"/>
      <c r="E18" s="9"/>
      <c r="F18" s="9"/>
      <c r="G18" s="9"/>
      <c r="H18" s="9"/>
      <c r="I18" s="9">
        <f>SUM(C18:H18)</f>
        <v>0</v>
      </c>
      <c r="J18" s="215"/>
    </row>
  </sheetData>
  <mergeCells count="10">
    <mergeCell ref="B13:B15"/>
    <mergeCell ref="J13:J15"/>
    <mergeCell ref="B16:B18"/>
    <mergeCell ref="J16:J18"/>
    <mergeCell ref="B4:B6"/>
    <mergeCell ref="J4:J6"/>
    <mergeCell ref="B7:B9"/>
    <mergeCell ref="J7:J9"/>
    <mergeCell ref="B10:B12"/>
    <mergeCell ref="J10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  <vt:lpstr>8.ค่าน้ำหนักโครงการ</vt:lpstr>
      <vt:lpstr>8.1 ค่าน้ำหนักสาขาการจัดการน้ำ</vt:lpstr>
      <vt:lpstr>8.2 ค่าน้ำหนักสาขาการเกษตร</vt:lpstr>
      <vt:lpstr>8.3 ค่าน้ำหนักสาขาการท่องเที่ยว</vt:lpstr>
      <vt:lpstr>8.4 ค่าน้ำหนักสาขาสาธารณสุข</vt:lpstr>
      <vt:lpstr>8.5 ค่าน้ำหนักสาขามรัพยากรธรรมช</vt:lpstr>
      <vt:lpstr>8.6 ค่าน้ำหนักสาขาการตั้งถิ่นฐา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JIRANAN RODPROOBUN</cp:lastModifiedBy>
  <dcterms:created xsi:type="dcterms:W3CDTF">2023-03-23T08:42:29Z</dcterms:created>
  <dcterms:modified xsi:type="dcterms:W3CDTF">2024-01-10T08:18:45Z</dcterms:modified>
</cp:coreProperties>
</file>