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ranan/Desktop/Sclae up 2566 GHG/00 GHG 3 จังหวัด/00 GHG รวม 8 จังหวัด/06 จังหวัดหนองบัวลำภู/03 Final Report จ.หนองบัวลำภู/ไฟล์ Excel จ.หนองบัวลำภู/"/>
    </mc:Choice>
  </mc:AlternateContent>
  <xr:revisionPtr revIDLastSave="0" documentId="13_ncr:1_{7BF97636-4081-5940-BC05-803FCBA5652E}" xr6:coauthVersionLast="47" xr6:coauthVersionMax="47" xr10:uidLastSave="{00000000-0000-0000-0000-000000000000}"/>
  <bookViews>
    <workbookView xWindow="7320" yWindow="500" windowWidth="28800" windowHeight="16320" tabRatio="745" activeTab="5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24" r:id="rId4"/>
    <sheet name="5. คัดเลือกโครงการ,กิจกรรม " sheetId="26" r:id="rId5"/>
    <sheet name="6. กำหนดตัวชี้วัด" sheetId="13" r:id="rId6"/>
    <sheet name="7.ติดตามผล" sheetId="14" r:id="rId7"/>
    <sheet name="8.ค่าน้ำหนักรายโครงการ " sheetId="15" r:id="rId8"/>
    <sheet name="8.1 ค่าน้ำหนักสาขาการจัดการน้ำ" sheetId="16" r:id="rId9"/>
    <sheet name="8.2 ค่าน้ำหนักสาขาการเกษตร" sheetId="17" r:id="rId10"/>
    <sheet name="8.3 ค่าน้ำหนักสาขาการท่องเที่ยว" sheetId="18" r:id="rId11"/>
    <sheet name="8.4 ค่าน้ำหนักสาขาสาธารณสุข" sheetId="19" r:id="rId12"/>
    <sheet name="8.5 ค่าน้ำหนักสาขาทรัพยากร" sheetId="20" r:id="rId13"/>
    <sheet name="8.6 ค่าน้ำหนักสาขาตั้งถิ่นฐาน" sheetId="21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26" l="1"/>
  <c r="Q11" i="26"/>
  <c r="O11" i="26"/>
  <c r="M11" i="26"/>
  <c r="L11" i="26"/>
  <c r="K11" i="26"/>
  <c r="J11" i="26"/>
  <c r="B19" i="13"/>
  <c r="B34" i="13"/>
  <c r="B47" i="13"/>
  <c r="B64" i="13"/>
  <c r="B82" i="13"/>
  <c r="B101" i="13"/>
  <c r="J72" i="26" l="1"/>
  <c r="J71" i="26"/>
  <c r="J70" i="26"/>
  <c r="J69" i="26"/>
  <c r="J68" i="26"/>
  <c r="J67" i="26"/>
  <c r="J66" i="26"/>
  <c r="J65" i="26"/>
  <c r="J57" i="26"/>
  <c r="J56" i="26"/>
  <c r="J55" i="26"/>
  <c r="J54" i="26"/>
  <c r="J53" i="26"/>
  <c r="J52" i="26"/>
  <c r="J46" i="26"/>
  <c r="J45" i="26"/>
  <c r="J44" i="26"/>
  <c r="J43" i="26"/>
  <c r="J42" i="26"/>
  <c r="J41" i="26"/>
  <c r="J32" i="26"/>
  <c r="J31" i="26"/>
  <c r="J25" i="26"/>
  <c r="J24" i="26"/>
  <c r="J23" i="26"/>
  <c r="J22" i="26"/>
  <c r="J21" i="26"/>
  <c r="J20" i="26"/>
  <c r="J13" i="26"/>
  <c r="J12" i="26"/>
  <c r="J9" i="26"/>
  <c r="J8" i="26"/>
  <c r="J7" i="26"/>
  <c r="J6" i="26"/>
  <c r="B85" i="15"/>
  <c r="B86" i="15"/>
  <c r="C86" i="15"/>
  <c r="K68" i="26" s="1"/>
  <c r="B87" i="15"/>
  <c r="C87" i="15"/>
  <c r="K70" i="26" s="1"/>
  <c r="G87" i="15"/>
  <c r="O70" i="26" s="1"/>
  <c r="B88" i="15"/>
  <c r="C88" i="15"/>
  <c r="K72" i="26" s="1"/>
  <c r="D88" i="15"/>
  <c r="L72" i="26" s="1"/>
  <c r="B69" i="15"/>
  <c r="B70" i="15"/>
  <c r="B71" i="15"/>
  <c r="B72" i="15"/>
  <c r="B53" i="15"/>
  <c r="C53" i="15"/>
  <c r="K42" i="26" s="1"/>
  <c r="B54" i="15"/>
  <c r="C54" i="15"/>
  <c r="K44" i="26" s="1"/>
  <c r="B55" i="15"/>
  <c r="B37" i="15"/>
  <c r="B21" i="15"/>
  <c r="B22" i="15"/>
  <c r="B23" i="15"/>
  <c r="B5" i="15"/>
  <c r="B6" i="15"/>
  <c r="B7" i="15"/>
  <c r="B8" i="15"/>
  <c r="D66" i="21"/>
  <c r="E66" i="21"/>
  <c r="E88" i="15" s="1"/>
  <c r="M72" i="26" s="1"/>
  <c r="F66" i="21"/>
  <c r="F88" i="15" s="1"/>
  <c r="N72" i="26" s="1"/>
  <c r="G66" i="21"/>
  <c r="G88" i="15" s="1"/>
  <c r="O72" i="26" s="1"/>
  <c r="H66" i="21"/>
  <c r="H88" i="15" s="1"/>
  <c r="P72" i="26" s="1"/>
  <c r="C66" i="21"/>
  <c r="C65" i="21"/>
  <c r="D65" i="21"/>
  <c r="I65" i="21" s="1"/>
  <c r="I87" i="15" s="1"/>
  <c r="Q70" i="26" s="1"/>
  <c r="E65" i="21"/>
  <c r="E87" i="15" s="1"/>
  <c r="M70" i="26" s="1"/>
  <c r="F65" i="21"/>
  <c r="F87" i="15" s="1"/>
  <c r="N70" i="26" s="1"/>
  <c r="G65" i="21"/>
  <c r="H65" i="21"/>
  <c r="H87" i="15" s="1"/>
  <c r="P70" i="26" s="1"/>
  <c r="C64" i="21"/>
  <c r="C63" i="21"/>
  <c r="C85" i="15" s="1"/>
  <c r="K66" i="26" s="1"/>
  <c r="D54" i="19"/>
  <c r="D55" i="15" s="1"/>
  <c r="L46" i="26" s="1"/>
  <c r="E54" i="19"/>
  <c r="I54" i="19" s="1"/>
  <c r="I55" i="15" s="1"/>
  <c r="Q46" i="26" s="1"/>
  <c r="F54" i="19"/>
  <c r="F55" i="15" s="1"/>
  <c r="N46" i="26" s="1"/>
  <c r="G54" i="19"/>
  <c r="G55" i="15" s="1"/>
  <c r="O46" i="26" s="1"/>
  <c r="H54" i="19"/>
  <c r="H55" i="15" s="1"/>
  <c r="P46" i="26" s="1"/>
  <c r="D53" i="19"/>
  <c r="D54" i="15" s="1"/>
  <c r="L44" i="26" s="1"/>
  <c r="E53" i="19"/>
  <c r="I53" i="19" s="1"/>
  <c r="I54" i="15" s="1"/>
  <c r="Q44" i="26" s="1"/>
  <c r="F53" i="19"/>
  <c r="F54" i="15" s="1"/>
  <c r="N44" i="26" s="1"/>
  <c r="G53" i="19"/>
  <c r="G54" i="15" s="1"/>
  <c r="O44" i="26" s="1"/>
  <c r="H53" i="19"/>
  <c r="H54" i="15" s="1"/>
  <c r="P44" i="26" s="1"/>
  <c r="C54" i="19"/>
  <c r="C55" i="15" s="1"/>
  <c r="K46" i="26" s="1"/>
  <c r="C53" i="19"/>
  <c r="C52" i="19"/>
  <c r="I20" i="16"/>
  <c r="I21" i="16"/>
  <c r="I22" i="16"/>
  <c r="I23" i="16"/>
  <c r="I15" i="16"/>
  <c r="I16" i="16"/>
  <c r="I17" i="16"/>
  <c r="I18" i="16"/>
  <c r="I10" i="16"/>
  <c r="I11" i="16"/>
  <c r="I12" i="16"/>
  <c r="I13" i="16"/>
  <c r="I5" i="16"/>
  <c r="I6" i="16"/>
  <c r="I7" i="16"/>
  <c r="I8" i="16"/>
  <c r="I17" i="17"/>
  <c r="I18" i="17"/>
  <c r="I19" i="17"/>
  <c r="I20" i="17"/>
  <c r="I21" i="17"/>
  <c r="I11" i="17"/>
  <c r="I12" i="17"/>
  <c r="I13" i="17"/>
  <c r="J10" i="17" s="1"/>
  <c r="I14" i="17"/>
  <c r="I15" i="17"/>
  <c r="I5" i="17"/>
  <c r="I6" i="17"/>
  <c r="I7" i="17"/>
  <c r="I8" i="17"/>
  <c r="I9" i="17"/>
  <c r="I5" i="18"/>
  <c r="I6" i="18"/>
  <c r="I7" i="18"/>
  <c r="I8" i="18"/>
  <c r="I19" i="19"/>
  <c r="I20" i="19"/>
  <c r="I21" i="19"/>
  <c r="I22" i="19"/>
  <c r="I23" i="19"/>
  <c r="I24" i="19"/>
  <c r="I5" i="19"/>
  <c r="J4" i="19" s="1"/>
  <c r="I6" i="19"/>
  <c r="I7" i="19"/>
  <c r="I8" i="19"/>
  <c r="I9" i="19"/>
  <c r="I10" i="19"/>
  <c r="I12" i="19"/>
  <c r="I13" i="19"/>
  <c r="I14" i="19"/>
  <c r="I15" i="19"/>
  <c r="I16" i="19"/>
  <c r="I17" i="19"/>
  <c r="I29" i="21"/>
  <c r="I30" i="21"/>
  <c r="I31" i="21"/>
  <c r="I32" i="21"/>
  <c r="I33" i="21"/>
  <c r="I34" i="21"/>
  <c r="I35" i="21"/>
  <c r="I21" i="21"/>
  <c r="I22" i="21"/>
  <c r="I23" i="21"/>
  <c r="I24" i="21"/>
  <c r="I25" i="21"/>
  <c r="I26" i="21"/>
  <c r="I27" i="21"/>
  <c r="I10" i="21"/>
  <c r="I17" i="21"/>
  <c r="H64" i="21"/>
  <c r="H86" i="15" s="1"/>
  <c r="P68" i="26" s="1"/>
  <c r="G64" i="21"/>
  <c r="G86" i="15" s="1"/>
  <c r="O68" i="26" s="1"/>
  <c r="F64" i="21"/>
  <c r="F86" i="15" s="1"/>
  <c r="N68" i="26" s="1"/>
  <c r="E64" i="21"/>
  <c r="E86" i="15" s="1"/>
  <c r="M68" i="26" s="1"/>
  <c r="D64" i="21"/>
  <c r="I64" i="21" s="1"/>
  <c r="I86" i="15" s="1"/>
  <c r="Q68" i="26" s="1"/>
  <c r="H63" i="21"/>
  <c r="H85" i="15" s="1"/>
  <c r="P66" i="26" s="1"/>
  <c r="G63" i="21"/>
  <c r="G85" i="15" s="1"/>
  <c r="O66" i="26" s="1"/>
  <c r="F63" i="21"/>
  <c r="F85" i="15" s="1"/>
  <c r="N66" i="26" s="1"/>
  <c r="E63" i="21"/>
  <c r="E85" i="15" s="1"/>
  <c r="M66" i="26" s="1"/>
  <c r="D63" i="21"/>
  <c r="D85" i="15" s="1"/>
  <c r="L66" i="26" s="1"/>
  <c r="I59" i="21"/>
  <c r="I58" i="21"/>
  <c r="I57" i="21"/>
  <c r="I56" i="21"/>
  <c r="I55" i="21"/>
  <c r="I54" i="21"/>
  <c r="I53" i="21"/>
  <c r="I52" i="21"/>
  <c r="I51" i="21"/>
  <c r="J51" i="21" s="1"/>
  <c r="I50" i="21"/>
  <c r="I49" i="21"/>
  <c r="I48" i="21"/>
  <c r="I47" i="21"/>
  <c r="I46" i="21"/>
  <c r="I45" i="21"/>
  <c r="I44" i="21"/>
  <c r="I43" i="21"/>
  <c r="I42" i="21"/>
  <c r="I41" i="21"/>
  <c r="I40" i="21"/>
  <c r="I39" i="21"/>
  <c r="I38" i="21"/>
  <c r="I37" i="21"/>
  <c r="I36" i="21"/>
  <c r="I28" i="21"/>
  <c r="J28" i="21" s="1"/>
  <c r="I20" i="21"/>
  <c r="J20" i="21" s="1"/>
  <c r="I19" i="21"/>
  <c r="I18" i="21"/>
  <c r="I16" i="21"/>
  <c r="I15" i="21"/>
  <c r="I14" i="21"/>
  <c r="I13" i="21"/>
  <c r="I12" i="21"/>
  <c r="J12" i="21" s="1"/>
  <c r="I11" i="21"/>
  <c r="I9" i="21"/>
  <c r="I8" i="21"/>
  <c r="I7" i="21"/>
  <c r="I6" i="21"/>
  <c r="I5" i="21"/>
  <c r="I4" i="21"/>
  <c r="J4" i="21" s="1"/>
  <c r="H52" i="20"/>
  <c r="H72" i="15" s="1"/>
  <c r="G52" i="20"/>
  <c r="G72" i="15" s="1"/>
  <c r="F52" i="20"/>
  <c r="F72" i="15" s="1"/>
  <c r="E52" i="20"/>
  <c r="E72" i="15" s="1"/>
  <c r="D52" i="20"/>
  <c r="D72" i="15" s="1"/>
  <c r="C52" i="20"/>
  <c r="C72" i="15" s="1"/>
  <c r="H51" i="20"/>
  <c r="H71" i="15" s="1"/>
  <c r="P57" i="26" s="1"/>
  <c r="G51" i="20"/>
  <c r="G71" i="15" s="1"/>
  <c r="O57" i="26" s="1"/>
  <c r="F51" i="20"/>
  <c r="F71" i="15" s="1"/>
  <c r="N57" i="26" s="1"/>
  <c r="E51" i="20"/>
  <c r="E71" i="15" s="1"/>
  <c r="M57" i="26" s="1"/>
  <c r="D51" i="20"/>
  <c r="D71" i="15" s="1"/>
  <c r="L57" i="26" s="1"/>
  <c r="C51" i="20"/>
  <c r="C71" i="15" s="1"/>
  <c r="K57" i="26" s="1"/>
  <c r="H50" i="20"/>
  <c r="H70" i="15" s="1"/>
  <c r="P55" i="26" s="1"/>
  <c r="G50" i="20"/>
  <c r="G70" i="15" s="1"/>
  <c r="O55" i="26" s="1"/>
  <c r="F50" i="20"/>
  <c r="F70" i="15" s="1"/>
  <c r="N55" i="26" s="1"/>
  <c r="E50" i="20"/>
  <c r="E70" i="15" s="1"/>
  <c r="M55" i="26" s="1"/>
  <c r="D50" i="20"/>
  <c r="D70" i="15" s="1"/>
  <c r="L55" i="26" s="1"/>
  <c r="C50" i="20"/>
  <c r="C70" i="15" s="1"/>
  <c r="K55" i="26" s="1"/>
  <c r="H49" i="20"/>
  <c r="H69" i="15" s="1"/>
  <c r="P53" i="26" s="1"/>
  <c r="G49" i="20"/>
  <c r="G69" i="15" s="1"/>
  <c r="O53" i="26" s="1"/>
  <c r="F49" i="20"/>
  <c r="F69" i="15" s="1"/>
  <c r="N53" i="26" s="1"/>
  <c r="E49" i="20"/>
  <c r="E69" i="15" s="1"/>
  <c r="M53" i="26" s="1"/>
  <c r="D49" i="20"/>
  <c r="D69" i="15" s="1"/>
  <c r="L53" i="26" s="1"/>
  <c r="C49" i="20"/>
  <c r="C69" i="15" s="1"/>
  <c r="K53" i="26" s="1"/>
  <c r="I45" i="20"/>
  <c r="I44" i="20"/>
  <c r="I43" i="20"/>
  <c r="I42" i="20"/>
  <c r="J42" i="20" s="1"/>
  <c r="I41" i="20"/>
  <c r="I40" i="20"/>
  <c r="I39" i="20"/>
  <c r="I38" i="20"/>
  <c r="I37" i="20"/>
  <c r="I36" i="20"/>
  <c r="I35" i="20"/>
  <c r="I34" i="20"/>
  <c r="J34" i="20" s="1"/>
  <c r="I33" i="20"/>
  <c r="I32" i="20"/>
  <c r="I31" i="20"/>
  <c r="I30" i="20"/>
  <c r="I29" i="20"/>
  <c r="I28" i="20"/>
  <c r="I27" i="20"/>
  <c r="I26" i="20"/>
  <c r="I25" i="20"/>
  <c r="I24" i="20"/>
  <c r="I23" i="20"/>
  <c r="I22" i="20"/>
  <c r="I21" i="20"/>
  <c r="I20" i="20"/>
  <c r="I19" i="20"/>
  <c r="J19" i="20" s="1"/>
  <c r="I18" i="20"/>
  <c r="I17" i="20"/>
  <c r="I16" i="20"/>
  <c r="I15" i="20"/>
  <c r="I14" i="20"/>
  <c r="J14" i="20" s="1"/>
  <c r="I13" i="20"/>
  <c r="I12" i="20"/>
  <c r="I11" i="20"/>
  <c r="I10" i="20"/>
  <c r="J9" i="20" s="1"/>
  <c r="I9" i="20"/>
  <c r="I8" i="20"/>
  <c r="I7" i="20"/>
  <c r="I6" i="20"/>
  <c r="I5" i="20"/>
  <c r="I4" i="20"/>
  <c r="J4" i="20" s="1"/>
  <c r="H52" i="19"/>
  <c r="H53" i="15" s="1"/>
  <c r="P42" i="26" s="1"/>
  <c r="G52" i="19"/>
  <c r="G53" i="15" s="1"/>
  <c r="O42" i="26" s="1"/>
  <c r="F52" i="19"/>
  <c r="F53" i="15" s="1"/>
  <c r="N42" i="26" s="1"/>
  <c r="E52" i="19"/>
  <c r="E53" i="15" s="1"/>
  <c r="M42" i="26" s="1"/>
  <c r="D52" i="19"/>
  <c r="D53" i="15" s="1"/>
  <c r="L42" i="26" s="1"/>
  <c r="I48" i="19"/>
  <c r="I47" i="19"/>
  <c r="I46" i="19"/>
  <c r="I45" i="19"/>
  <c r="J45" i="19" s="1"/>
  <c r="I44" i="19"/>
  <c r="I43" i="19"/>
  <c r="I42" i="19"/>
  <c r="I41" i="19"/>
  <c r="I40" i="19"/>
  <c r="I39" i="19"/>
  <c r="I38" i="19"/>
  <c r="I37" i="19"/>
  <c r="J37" i="19" s="1"/>
  <c r="I36" i="19"/>
  <c r="I35" i="19"/>
  <c r="I34" i="19"/>
  <c r="I33" i="19"/>
  <c r="I32" i="19"/>
  <c r="I31" i="19"/>
  <c r="I30" i="19"/>
  <c r="I29" i="19"/>
  <c r="J29" i="19" s="1"/>
  <c r="I28" i="19"/>
  <c r="I27" i="19"/>
  <c r="I26" i="19"/>
  <c r="I25" i="19"/>
  <c r="I18" i="19"/>
  <c r="J18" i="19" s="1"/>
  <c r="I11" i="19"/>
  <c r="J11" i="19" s="1"/>
  <c r="I4" i="19"/>
  <c r="H40" i="18"/>
  <c r="H37" i="15" s="1"/>
  <c r="P32" i="26" s="1"/>
  <c r="G40" i="18"/>
  <c r="G37" i="15" s="1"/>
  <c r="O32" i="26" s="1"/>
  <c r="F40" i="18"/>
  <c r="F37" i="15" s="1"/>
  <c r="N32" i="26" s="1"/>
  <c r="E40" i="18"/>
  <c r="E37" i="15" s="1"/>
  <c r="M32" i="26" s="1"/>
  <c r="D40" i="18"/>
  <c r="D37" i="15" s="1"/>
  <c r="L32" i="26" s="1"/>
  <c r="C40" i="18"/>
  <c r="C37" i="15" s="1"/>
  <c r="K32" i="26" s="1"/>
  <c r="I36" i="18"/>
  <c r="I35" i="18"/>
  <c r="I34" i="18"/>
  <c r="I33" i="18"/>
  <c r="I32" i="18"/>
  <c r="I31" i="18"/>
  <c r="I30" i="18"/>
  <c r="I29" i="18"/>
  <c r="J29" i="18" s="1"/>
  <c r="I28" i="18"/>
  <c r="I27" i="18"/>
  <c r="I26" i="18"/>
  <c r="I25" i="18"/>
  <c r="J25" i="18" s="1"/>
  <c r="I24" i="18"/>
  <c r="I23" i="18"/>
  <c r="I22" i="18"/>
  <c r="I21" i="18"/>
  <c r="J21" i="18" s="1"/>
  <c r="I20" i="18"/>
  <c r="I19" i="18"/>
  <c r="I18" i="18"/>
  <c r="I17" i="18"/>
  <c r="I16" i="18"/>
  <c r="I15" i="18"/>
  <c r="I14" i="18"/>
  <c r="I13" i="18"/>
  <c r="I12" i="18"/>
  <c r="I11" i="18"/>
  <c r="I10" i="18"/>
  <c r="I9" i="18"/>
  <c r="J9" i="18" s="1"/>
  <c r="I4" i="18"/>
  <c r="J4" i="18" s="1"/>
  <c r="H55" i="17"/>
  <c r="H23" i="15" s="1"/>
  <c r="P25" i="26" s="1"/>
  <c r="G55" i="17"/>
  <c r="G23" i="15" s="1"/>
  <c r="O25" i="26" s="1"/>
  <c r="F55" i="17"/>
  <c r="F23" i="15" s="1"/>
  <c r="N25" i="26" s="1"/>
  <c r="E55" i="17"/>
  <c r="E23" i="15" s="1"/>
  <c r="M25" i="26" s="1"/>
  <c r="D55" i="17"/>
  <c r="D23" i="15" s="1"/>
  <c r="L25" i="26" s="1"/>
  <c r="C55" i="17"/>
  <c r="C23" i="15" s="1"/>
  <c r="K25" i="26" s="1"/>
  <c r="H54" i="17"/>
  <c r="H22" i="15" s="1"/>
  <c r="P23" i="26" s="1"/>
  <c r="G54" i="17"/>
  <c r="G22" i="15" s="1"/>
  <c r="O23" i="26" s="1"/>
  <c r="F54" i="17"/>
  <c r="F22" i="15" s="1"/>
  <c r="N23" i="26" s="1"/>
  <c r="E54" i="17"/>
  <c r="E22" i="15" s="1"/>
  <c r="M23" i="26" s="1"/>
  <c r="D54" i="17"/>
  <c r="D22" i="15" s="1"/>
  <c r="L23" i="26" s="1"/>
  <c r="C54" i="17"/>
  <c r="C22" i="15" s="1"/>
  <c r="K23" i="26" s="1"/>
  <c r="H53" i="17"/>
  <c r="H21" i="15" s="1"/>
  <c r="P21" i="26" s="1"/>
  <c r="G53" i="17"/>
  <c r="G21" i="15" s="1"/>
  <c r="O21" i="26" s="1"/>
  <c r="F53" i="17"/>
  <c r="F21" i="15" s="1"/>
  <c r="N21" i="26" s="1"/>
  <c r="E53" i="17"/>
  <c r="E21" i="15" s="1"/>
  <c r="M21" i="26" s="1"/>
  <c r="D53" i="17"/>
  <c r="D21" i="15" s="1"/>
  <c r="L21" i="26" s="1"/>
  <c r="C53" i="17"/>
  <c r="C21" i="15" s="1"/>
  <c r="K21" i="26" s="1"/>
  <c r="I49" i="17"/>
  <c r="I48" i="17"/>
  <c r="I47" i="17"/>
  <c r="I46" i="17"/>
  <c r="J46" i="17" s="1"/>
  <c r="I45" i="17"/>
  <c r="I44" i="17"/>
  <c r="I43" i="17"/>
  <c r="I42" i="17"/>
  <c r="I41" i="17"/>
  <c r="I40" i="17"/>
  <c r="I39" i="17"/>
  <c r="I38" i="17"/>
  <c r="I37" i="17"/>
  <c r="J37" i="17" s="1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J22" i="17" s="1"/>
  <c r="I16" i="17"/>
  <c r="J16" i="17" s="1"/>
  <c r="I10" i="17"/>
  <c r="I4" i="17"/>
  <c r="J4" i="17" s="1"/>
  <c r="H47" i="16"/>
  <c r="H8" i="15" s="1"/>
  <c r="G47" i="16"/>
  <c r="G8" i="15" s="1"/>
  <c r="F47" i="16"/>
  <c r="F8" i="15" s="1"/>
  <c r="E47" i="16"/>
  <c r="E8" i="15" s="1"/>
  <c r="D47" i="16"/>
  <c r="D8" i="15" s="1"/>
  <c r="C47" i="16"/>
  <c r="C8" i="15" s="1"/>
  <c r="H46" i="16"/>
  <c r="H7" i="15" s="1"/>
  <c r="P13" i="26" s="1"/>
  <c r="G46" i="16"/>
  <c r="G7" i="15" s="1"/>
  <c r="O13" i="26" s="1"/>
  <c r="F46" i="16"/>
  <c r="F7" i="15" s="1"/>
  <c r="N13" i="26" s="1"/>
  <c r="E46" i="16"/>
  <c r="E7" i="15" s="1"/>
  <c r="M13" i="26" s="1"/>
  <c r="D46" i="16"/>
  <c r="D7" i="15" s="1"/>
  <c r="L13" i="26" s="1"/>
  <c r="C46" i="16"/>
  <c r="C7" i="15" s="1"/>
  <c r="K13" i="26" s="1"/>
  <c r="H45" i="16"/>
  <c r="H6" i="15" s="1"/>
  <c r="P9" i="26" s="1"/>
  <c r="G45" i="16"/>
  <c r="G6" i="15" s="1"/>
  <c r="O9" i="26" s="1"/>
  <c r="F45" i="16"/>
  <c r="F6" i="15" s="1"/>
  <c r="N9" i="26" s="1"/>
  <c r="E45" i="16"/>
  <c r="E6" i="15" s="1"/>
  <c r="M9" i="26" s="1"/>
  <c r="D45" i="16"/>
  <c r="D6" i="15" s="1"/>
  <c r="L9" i="26" s="1"/>
  <c r="C45" i="16"/>
  <c r="C6" i="15" s="1"/>
  <c r="K9" i="26" s="1"/>
  <c r="H44" i="16"/>
  <c r="H5" i="15" s="1"/>
  <c r="P7" i="26" s="1"/>
  <c r="G44" i="16"/>
  <c r="G5" i="15" s="1"/>
  <c r="O7" i="26" s="1"/>
  <c r="F44" i="16"/>
  <c r="F5" i="15" s="1"/>
  <c r="N7" i="26" s="1"/>
  <c r="E44" i="16"/>
  <c r="E5" i="15" s="1"/>
  <c r="M7" i="26" s="1"/>
  <c r="D44" i="16"/>
  <c r="D5" i="15" s="1"/>
  <c r="L7" i="26" s="1"/>
  <c r="C44" i="16"/>
  <c r="C5" i="15" s="1"/>
  <c r="K7" i="26" s="1"/>
  <c r="I40" i="16"/>
  <c r="I39" i="16"/>
  <c r="I38" i="16"/>
  <c r="I37" i="16"/>
  <c r="I36" i="16"/>
  <c r="I35" i="16"/>
  <c r="I34" i="16"/>
  <c r="I33" i="16"/>
  <c r="I32" i="16"/>
  <c r="I31" i="16"/>
  <c r="I30" i="16"/>
  <c r="J30" i="16" s="1"/>
  <c r="I29" i="16"/>
  <c r="I28" i="16"/>
  <c r="I27" i="16"/>
  <c r="I26" i="16"/>
  <c r="I25" i="16"/>
  <c r="I24" i="16"/>
  <c r="J24" i="16" s="1"/>
  <c r="I19" i="16"/>
  <c r="J19" i="16" s="1"/>
  <c r="I14" i="16"/>
  <c r="J14" i="16" s="1"/>
  <c r="I9" i="16"/>
  <c r="J9" i="16" s="1"/>
  <c r="I4" i="16"/>
  <c r="J4" i="16" s="1"/>
  <c r="E55" i="15" l="1"/>
  <c r="M46" i="26" s="1"/>
  <c r="E54" i="15"/>
  <c r="M44" i="26" s="1"/>
  <c r="J37" i="16"/>
  <c r="I66" i="21"/>
  <c r="I88" i="15" s="1"/>
  <c r="Q72" i="26" s="1"/>
  <c r="D87" i="15"/>
  <c r="L70" i="26" s="1"/>
  <c r="D86" i="15"/>
  <c r="L68" i="26" s="1"/>
  <c r="J12" i="18"/>
  <c r="J15" i="18"/>
  <c r="J24" i="20"/>
  <c r="I47" i="16"/>
  <c r="I8" i="15" s="1"/>
  <c r="I44" i="16"/>
  <c r="I5" i="15" s="1"/>
  <c r="Q7" i="26" s="1"/>
  <c r="I55" i="17"/>
  <c r="I23" i="15" s="1"/>
  <c r="Q25" i="26" s="1"/>
  <c r="I54" i="17"/>
  <c r="I22" i="15" s="1"/>
  <c r="Q23" i="26" s="1"/>
  <c r="I53" i="17"/>
  <c r="I21" i="15" s="1"/>
  <c r="Q21" i="26" s="1"/>
  <c r="J33" i="16"/>
  <c r="J27" i="16"/>
  <c r="I45" i="16"/>
  <c r="I6" i="15" s="1"/>
  <c r="Q9" i="26" s="1"/>
  <c r="I46" i="16"/>
  <c r="I7" i="15" s="1"/>
  <c r="Q13" i="26" s="1"/>
  <c r="J32" i="17"/>
  <c r="J27" i="17"/>
  <c r="J42" i="17"/>
  <c r="J33" i="18"/>
  <c r="J18" i="18"/>
  <c r="I40" i="18"/>
  <c r="I37" i="15" s="1"/>
  <c r="Q32" i="26" s="1"/>
  <c r="I52" i="19"/>
  <c r="I53" i="15" s="1"/>
  <c r="Q42" i="26" s="1"/>
  <c r="J41" i="19"/>
  <c r="J25" i="19"/>
  <c r="J33" i="19"/>
  <c r="I50" i="20"/>
  <c r="I70" i="15" s="1"/>
  <c r="Q55" i="26" s="1"/>
  <c r="I52" i="20"/>
  <c r="I72" i="15" s="1"/>
  <c r="I49" i="20"/>
  <c r="I69" i="15" s="1"/>
  <c r="Q53" i="26" s="1"/>
  <c r="J30" i="20"/>
  <c r="J38" i="20"/>
  <c r="I51" i="20"/>
  <c r="I71" i="15" s="1"/>
  <c r="Q57" i="26" s="1"/>
  <c r="I63" i="21"/>
  <c r="I85" i="15" s="1"/>
  <c r="Q66" i="26" s="1"/>
  <c r="J56" i="21"/>
  <c r="J36" i="21"/>
  <c r="J46" i="21"/>
  <c r="J41" i="21"/>
</calcChain>
</file>

<file path=xl/sharedStrings.xml><?xml version="1.0" encoding="utf-8"?>
<sst xmlns="http://schemas.openxmlformats.org/spreadsheetml/2006/main" count="1351" uniqueCount="443">
  <si>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</si>
  <si>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</si>
  <si>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</si>
  <si>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</si>
  <si>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</si>
  <si>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</si>
  <si>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</si>
  <si>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</si>
  <si>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</si>
  <si>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</si>
  <si>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</si>
  <si>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</si>
  <si>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</si>
  <si>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</si>
  <si>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</si>
  <si>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</si>
  <si>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</si>
  <si>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</si>
  <si>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</si>
  <si>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</si>
  <si>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</si>
  <si>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การเกษตรและความมั่นคงทางอาหาร</t>
  </si>
  <si>
    <t>คำอธิบายการประเมิน</t>
  </si>
  <si>
    <t>การท่องเที่ยว</t>
  </si>
  <si>
    <t>สาธารณสุข</t>
  </si>
  <si>
    <t>การจัดการทรัพยากรธรรมชาติ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</si>
  <si>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</si>
  <si>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</si>
  <si>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</si>
  <si>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</si>
  <si>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</si>
  <si>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</si>
  <si>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</si>
  <si>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</si>
  <si>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</si>
  <si>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</si>
  <si>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</si>
  <si>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</si>
  <si>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</si>
  <si>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</si>
  <si>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</si>
  <si>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</si>
  <si>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</si>
  <si>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</si>
  <si>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</si>
  <si>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โครงการ/กิจกรรม</t>
  </si>
  <si>
    <t>เป้าหมาย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</si>
  <si>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</si>
  <si>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</si>
  <si>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</si>
  <si>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2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</si>
  <si>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</si>
  <si>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</si>
  <si>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</si>
  <si>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</si>
  <si>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</si>
  <si>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</si>
  <si>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โครงการ 9</t>
  </si>
  <si>
    <t>ส่งเสริมความตระหนักรู้ (15)</t>
  </si>
  <si>
    <t>ตัวชี้วัดระดับโครงการ/กิจกรรม</t>
  </si>
  <si>
    <t>เป้าหมายระดับจังหวัด</t>
  </si>
  <si>
    <t>ตัวชี้วัดระดับจังหวัด</t>
  </si>
  <si>
    <t>ผลผลิต</t>
  </si>
  <si>
    <t>ผลลัพธ์</t>
  </si>
  <si>
    <t>ผลกระทบ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</si>
  <si>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</si>
  <si>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</si>
  <si>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</si>
  <si>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</si>
  <si>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</si>
  <si>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</si>
  <si>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</si>
  <si>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ตัวชี้วัดที่เกี่ยวข้อง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</si>
  <si>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</si>
  <si>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</si>
  <si>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</si>
  <si>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</si>
  <si>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</si>
  <si>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</si>
  <si>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</si>
  <si>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</si>
  <si>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</si>
  <si>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</si>
  <si>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t>A4</t>
  </si>
  <si>
    <t xml:space="preserve">การขนส่งทางบกหยุดชะงัก </t>
  </si>
  <si>
    <t xml:space="preserve">ผลผลิตลดลง </t>
  </si>
  <si>
    <t xml:space="preserve">ระบบขนส่งหยุดชะงัก </t>
  </si>
  <si>
    <t xml:space="preserve">การหยุดชะงักของบริการด้านการแพทย์ </t>
  </si>
  <si>
    <t xml:space="preserve">สภาวะเครียดจากปัญหามลพิษทางอากาศ </t>
  </si>
  <si>
    <t xml:space="preserve">โรคระบาดและการแพร่จากสัตว์ป่าสู่ปศุสัตว์หรือมนุษย์ </t>
  </si>
  <si>
    <t xml:space="preserve">ความเจ็บป่วย/บาดเจ็บ/เสียชีวิต </t>
  </si>
  <si>
    <t xml:space="preserve">การหยุดชะงักของบริการสาธารณะ </t>
  </si>
  <si>
    <t xml:space="preserve">สาธารณูปโภคเสียหาย </t>
  </si>
  <si>
    <t>หน่วยงาน</t>
  </si>
  <si>
    <t>เบอร์โทร</t>
  </si>
  <si>
    <t xml:space="preserve">ความเครียดจากความร้อน </t>
  </si>
  <si>
    <t>การสูญเสียทรัพย์สิน</t>
  </si>
  <si>
    <t xml:space="preserve">การหยุดชะงักของเศรษฐกิจและวิถีชีวิต </t>
  </si>
  <si>
    <t>คุณภาพน้ำลดลงมีการปนเปื้อนเพิ่มขึ้น</t>
  </si>
  <si>
    <t xml:space="preserve">ขาดน้ำอุปโภค/ บริโภค </t>
  </si>
  <si>
    <t>น้ำไม่เพียงพอสำหรับเกษตรกรรม</t>
  </si>
  <si>
    <t>พืชชะลอการเติบโตทําให้ผลผลิตต่ำ</t>
  </si>
  <si>
    <t>พืชเน่า/แห้งตายทําให้ผลผลิตต่ำ</t>
  </si>
  <si>
    <t xml:space="preserve">เกิดการระบาดของโรค/แมลง </t>
  </si>
  <si>
    <t>เกิดภาวะเครียดในสัตว์/สุขภาพอ่อนแอ</t>
  </si>
  <si>
    <t>สัตว์เกิดภาวะขาดน้ำ</t>
  </si>
  <si>
    <t>พืชอาหารสัตว์ผลผลิตลดลง</t>
  </si>
  <si>
    <t>ดินแห้ง/สิ่งมีชีวิตในดินตาย</t>
  </si>
  <si>
    <t>น้ำไม่พอต่อการเกษตร</t>
  </si>
  <si>
    <t xml:space="preserve">การหยุดชะงักของกิจกรรมการท่องเที่ยว </t>
  </si>
  <si>
    <t>สิ่งอำนวยความสะดวกได้รับความเสียหาย</t>
  </si>
  <si>
    <t>โรคทางเดินหายใจ/โรคหัวใจและหลอดเลือด/ฮีทสโตรก/พิษสุนัขบ้า/เนื้อเน่า/ โรคฉี่หนู/การเสียชีวิต</t>
  </si>
  <si>
    <t>ภาวะขาดอาหาร</t>
  </si>
  <si>
    <t xml:space="preserve">แมลงพาหนะนําโรคเพิ่มขึ้น (โรคไข้เลือดออก) </t>
  </si>
  <si>
    <t>ความสมบูรณ์ของป่าลดลง</t>
  </si>
  <si>
    <t>ความชื้นลดลงทำให้เกิดไฟป่าง่ายขึ้น</t>
  </si>
  <si>
    <t>การกัดเซาะหน้าดิน/พื้นดินยุบตัว</t>
  </si>
  <si>
    <t>สูญเสียระบบนิเวศและชนิดพันธุ์</t>
  </si>
  <si>
    <t>ขาดแคลนน้ำเพื่อการอุปโภค/บริโภค</t>
  </si>
  <si>
    <t>หนองบัวลำภู</t>
  </si>
  <si>
    <t>✓</t>
  </si>
  <si>
    <t>ปริมาณน้ำท่าแปรปรวน (มากหรือต่ำกว่าเกณฑ์)</t>
  </si>
  <si>
    <t>สถานการณ์การขาดแคลนน้ำปี 58-63</t>
  </si>
  <si>
    <t>การกระจายตัวของฝนมากน้อยในแต่ละปี ตามสภาวะอากาศและการเปลี่ยนแปลงสภาพภูมิอากาศ</t>
  </si>
  <si>
    <t>การใช้สารเคมีในการเกษตรยังมีอยู่</t>
  </si>
  <si>
    <t>ที่กักเก็บน้ำฝนของอำเภอ 6 แห่ง น้ำท่ามีอ่างเก็บน้ำขนาดกลาง 2 แห่ง</t>
  </si>
  <si>
    <t>การขยายตัวของชุมชนเมืองเก่าเร็วกว่าการขยายตัวของระบบประปา</t>
  </si>
  <si>
    <t>หน่วยงานรัฐไม่สามารถสร้างแหล่งกักเก็บน้ำได้เพียงพอ เพราะมีปัญหาเรื่องที่ดินในการก่อสร้าง</t>
  </si>
  <si>
    <t>มีการสร้างแหล่งกักเก็บน้ำเพิ่มขึ้น แต่ได้ปีละไม่มากตามงบประมาณ และปัญหาที่ดิน</t>
  </si>
  <si>
    <t>มีการส่งเสริมให้เกษตรกรทำเป็นเกษตรอินทรีย์มากขึ้น</t>
  </si>
  <si>
    <t>ก่อสร้างระบบประปา (กำลังการผลิต) เพิ่ม แต่ไม่ทันการขยายตัวของชุมชน</t>
  </si>
  <si>
    <t>ปรับปรุงพัฒนาแหล่งน้ำธรรมชาติเดิมให้มีประสิทธิภาพในการกักเก็บน้ำได้เพิ่มขึ้น</t>
  </si>
  <si>
    <t>ข้อมูลภัยธรรมชาติ</t>
  </si>
  <si>
    <t>ข้อมูลการระบาดศัตรูพืช</t>
  </si>
  <si>
    <t>ข้อมูลพื้นฐาน (พืช)</t>
  </si>
  <si>
    <t>สำนักงานเกษตรจังหวัด</t>
  </si>
  <si>
    <t>สำนักงานปศุสัตว์จังหวัด</t>
  </si>
  <si>
    <t>สถานการณ์โควิด-19</t>
  </si>
  <si>
    <t>อุทกภัยทำให้ถนนชำรุด สะพานขาด</t>
  </si>
  <si>
    <t>(ลดน้อยลง) จากอุทกภัยซ้ำซาก</t>
  </si>
  <si>
    <t>อุณหภูมิสูงขึ้นทุกปี อาจก่อให้เกิดความเครียดสะสมได้</t>
  </si>
  <si>
    <t>อาจจะเกิดขึ้นได้จากอุทกภัยซ้ำซากในพื้นที่ในทุกๆ ปี</t>
  </si>
  <si>
    <t>การเพิ่มกิจกรรม/การปรับกิจกรรมในชีวิตประจำวัน</t>
  </si>
  <si>
    <t>มีการสร้าง Trend การท่องเที่ยวใหม่ให้เกิดขึ้น เช่น ท่องเที่ยวตามฤดูกาล ท่องเที่ยวเชิงเกษตร</t>
  </si>
  <si>
    <t>มีการเตรียมการล่วงหน้าทำให้ลดความเสียหายที่เกิดจากอุทกภัย</t>
  </si>
  <si>
    <t>ไม่เคยเกิดปัญหาดังกล่าวมาก่อน</t>
  </si>
  <si>
    <t>SDC-ศูนย์ข้อมูลสุขภาพสาธารณสุข</t>
  </si>
  <si>
    <t>ทรัพยากรธรรมชาติ</t>
  </si>
  <si>
    <t>HDC-กระทรวงสาธารณสุข</t>
  </si>
  <si>
    <t>CDC-กระทรวงสาธารณสุข</t>
  </si>
  <si>
    <t>พื้นที่เสียหายจากไฟป่า 149,533 ไร่</t>
  </si>
  <si>
    <t>พื้นที่ป่าถูกบุกรุก 1,044 ไร่ 3 งาน 77 ตารางวา</t>
  </si>
  <si>
    <t>(ต.ด่านช้าง อ.นากลาง)</t>
  </si>
  <si>
    <t xml:space="preserve">กรมป้องกันและบรรเทาสาธารณภัย </t>
  </si>
  <si>
    <t>ปลูกป่า/มีแนวป้องกันการตัดไม้ บุกรุกพื้นที่</t>
  </si>
  <si>
    <t>ปลูกป่า/ลดการเผาในพื้นที่/รักษาป่า ป้องกันการเผา</t>
  </si>
  <si>
    <t>ปลูกป่า</t>
  </si>
  <si>
    <t>สถิติผู้ประสบภัย</t>
  </si>
  <si>
    <t>สถิติน้ำอุปโภค-บริโภค</t>
  </si>
  <si>
    <t>สถิติน้ำท่วม (พื้นที่โนนสัง) ตัดขาดการเข้าถึง</t>
  </si>
  <si>
    <t>กรมป้องกันและบรรเทาสาธารณภัย, กระทรวงสาธารณสุข</t>
  </si>
  <si>
    <t>กรมป้องกันและบรรเทาสาธารณภัย, องค์การบริหารส่วนท้องถิ่น</t>
  </si>
  <si>
    <t>กรมป้องกันและบรรเทาสาธารณภัย, องค์การบริหารส่วนท้องถิ่น, กรมโยธาธิการและผังเมือง</t>
  </si>
  <si>
    <t>องค์การบริหารส่วนจังหวัด, องค์การบริหารส่วนท้องถิ่น, การประปา</t>
  </si>
  <si>
    <t>ปศุสัตว์, กรทรวงสาธารณสุข</t>
  </si>
  <si>
    <t>การประปา, องค์การบริหารส่วนจังหวัด, กรมป้องกันและบรรเทาสาธารณภัย, องค์การบริหารส่วนตำบล</t>
  </si>
  <si>
    <t>เทศบาล, ทางหลวง, องค์การบริหารส่วนตำบาล, องค์การบริหารส่วนจังหวัด</t>
  </si>
  <si>
    <t>องค์การบริหารส่วนจังหวัด, การทาง, องค์การบริหารส่วนตำบล</t>
  </si>
  <si>
    <t>กาชาด</t>
  </si>
  <si>
    <t>ขาดแคลนลดลง จากโครงการส่งน้ำประปาจากเขื่อนอุบลรัตน์</t>
  </si>
  <si>
    <t>โรงพยาบาล, โรงพยาบาลส่งเสริมสุขภาพตำบล, สำนักงานสาธารณสุขจังหวัด, อาสาสมัครสาธารณสุขประจำหมู่บ้าน</t>
  </si>
  <si>
    <t>องค์การบริหารส่วนจังหวัด, การประปาส่วนภูมิภาค, องค์การบริหารส่วนตำบล, ผู้นำท้องถิ่น</t>
  </si>
  <si>
    <t>กรมป้องกันและบรรเทาสาธารณภัย</t>
  </si>
  <si>
    <t>สาขา:</t>
  </si>
  <si>
    <t>ชื่อโครงการ</t>
  </si>
  <si>
    <t>คะแนนเฉลี่ยรวม</t>
  </si>
  <si>
    <t>ค่าเฉลี่ย</t>
  </si>
  <si>
    <t>สาขาการจัดการทรัพยากรน้ำ</t>
  </si>
  <si>
    <t>มาตรการ/แนวทางการปรับตัวเชิงกายภาพและโครงสร้างพื้นฐาน</t>
  </si>
  <si>
    <t>สาขาการเกษตรและความมั่นคงทางอาหาร</t>
  </si>
  <si>
    <t>สาขาการท่องเที่ยว</t>
  </si>
  <si>
    <t>สาขาสาธารณสุข</t>
  </si>
  <si>
    <t>สาขาการจัดการทรัพยากรธรรมชาติ</t>
  </si>
  <si>
    <t>สาขาการตั้งถิ่นฐานและความมั่งคงของมนุษย์</t>
  </si>
  <si>
    <t>การจัดการน้ำ</t>
  </si>
  <si>
    <t>สาขาการตั้งถิ่นฐานและความมั่นคงของมนุษย์</t>
  </si>
  <si>
    <t>กาาตั้งถิ่นฐานและความมั่นคงของมนุษย์</t>
  </si>
  <si>
    <t xml:space="preserve">ความเสี่ยง : ขาดน้ำอุปโภค/ บริโภค </t>
  </si>
  <si>
    <t>ความเสี่ยง : น้ำไม่พียงพอต่อการเกษตร</t>
  </si>
  <si>
    <t>ความเสี่ยง : คุณภาพน้ำลดลงมีการปนเปื้อนเพิ่มขึ้น</t>
  </si>
  <si>
    <t>ความเสี่ยง : ปริมาณน้ำท่าแปรปรวน (มากหรือต่ำกว่าเกณฑ์)</t>
  </si>
  <si>
    <t>โครงการที่ 1</t>
  </si>
  <si>
    <t>โครงการที่ 2</t>
  </si>
  <si>
    <t>โครงการที่ 3</t>
  </si>
  <si>
    <t>โครงการที่ 4</t>
  </si>
  <si>
    <t>การขยายขอบเขตโครงการประปา</t>
  </si>
  <si>
    <t>โครงการอนุรักษ์แหล่งน้ำ</t>
  </si>
  <si>
    <t>โครงการส่งเสริมการทำเกษตรอินทรีย์</t>
  </si>
  <si>
    <t>โครงการขุดลอกลำน้ำและแก้มลิง</t>
  </si>
  <si>
    <t>ความเสี่ยง : น้ำไม่เพียงพอต่อการเกษตร / พืชอาหารลดลง</t>
  </si>
  <si>
    <t>โครงการแหล่งน้ำในไร่นานอกเขตชลประทาน (กรมพัฒนาที่ดิน)</t>
  </si>
  <si>
    <t>ความเสี่ยง : การเกิดระบาดของโรคในพืชและสัตว์</t>
  </si>
  <si>
    <t>โครงการส่งเสริมการใช้ชีวภัณฑ์ควบคุมโรคแมลง (ทดแทนสานเคมี)</t>
  </si>
  <si>
    <t>ความเสี่ยง : เกิดภาวะเครียดในสัตว์ / สุขภาพอ่อนแอ</t>
  </si>
  <si>
    <t>โครงการหน่วยสัตว์แพทย์เคลื่อนที่</t>
  </si>
  <si>
    <t>ความเสี่ยง : สิ่งอำนวยความสะดวกได้รับความเสียหาย</t>
  </si>
  <si>
    <t>โครงการรณรงค์ลดการเผาพื้นที่ทางการเกษตรหลังเก็บเกี่ยวผลผลิต</t>
  </si>
  <si>
    <t>โครงการคัดกรองกลุ่มเสี่ยงจาดโรคหัวใจและหลอดเลือด</t>
  </si>
  <si>
    <t>โครงการเปิดคลินิกมลพิษประจำชุมชน</t>
  </si>
  <si>
    <t>ความเสี่ยง : ความสมบูรณ์ของน้ำลดลง</t>
  </si>
  <si>
    <t>โครงการเพิ่มพื้นที่สีเขียว</t>
  </si>
  <si>
    <t>ความเสี่ยง : ความชื้นในดินลดลงทำให้เกิดไฟป่าง่ายขึ้น / สูญเสียระบบนิเวศและชนิดพันธุ์</t>
  </si>
  <si>
    <t>ความเสี่ยง : โรคระบาดและการแพร่จากสัตว์ป่าสู่ปศุสัตว์หรือมนุษย์</t>
  </si>
  <si>
    <t>โครงการให้ความรู้ในการป้องกันโรคระบาดที่เกิดขึ้นจากสัตว์ป่า</t>
  </si>
  <si>
    <t xml:space="preserve">ความเสี่ยง : สภาวะเครียดจากปัญหามลพิษทางอากาศ </t>
  </si>
  <si>
    <t>ความเสี่ยง : โรคทางเดินหายใจ/โรคหัวใจและหลอดเลือด/ฮีทสโตรก/พิษสุนัขบ้า/เนื้อเน่า/ โรคฉี่หนู/การเสียชีวิต</t>
  </si>
  <si>
    <t xml:space="preserve">ความเสี่ยง : การหยุดชะงักของบริการด้านการแพทย์ </t>
  </si>
  <si>
    <t>ความเสี่ยง : ขาดแคลนน้ำเพื่ออุปโภค / บริโภค</t>
  </si>
  <si>
    <t>โครงการเพิ่มแหล่งกักเก็บน้ำสำหรับอุปโภค/บริโภค</t>
  </si>
  <si>
    <t>ความเสี่ยง : การหยุดชะงักของบริการสาธารณะ</t>
  </si>
  <si>
    <t>ความเสี่ยง : การหยุดชะงักของเศรษฐกิจและวิถีชีวิต</t>
  </si>
  <si>
    <t>ความเสี่ยง : สาธารณูปโภคเสียหาย / การสูญเสียทรัพย์สิน</t>
  </si>
  <si>
    <t>โครงการพัฒนา/ปรับปรุงประสิทธิภาพการให้บริการสาธารณ</t>
  </si>
  <si>
    <t>โครงการขุดลอกเส้นทางน้ำ (ปรับปรุงประตูระบายน้ำ)</t>
  </si>
  <si>
    <t>โครงการปรับปรุงผังเมืองปัจจุบัน (ทำธุรกิจได้ง่ายโดยไม่กระทบกับสิ่งแวดล้อม)</t>
  </si>
  <si>
    <t>ประเภทของมาตรการ/แนวทางการปรับตัว</t>
  </si>
  <si>
    <t>ท่องเที่ยว</t>
  </si>
  <si>
    <t>ครอบคลุมครัวเรือนจำนวน 1,200 หลังคาเรือน</t>
  </si>
  <si>
    <t>มีระบบน้ำปาปาที่สะอาดใช้</t>
  </si>
  <si>
    <t>แก้ไปัญหาขาดน้ำอุปโภค/บริโภค</t>
  </si>
  <si>
    <t>มีน้ำเพียงพอต่อการอุปโภค/บริโภค</t>
  </si>
  <si>
    <t>ปริมาณน้ำที่กักเก็บเพิ่มขึ้น</t>
  </si>
  <si>
    <t>เพิ่มน้ำเพื่อใช้ในการเกาตรกรรม 5 แห่ง/ปี</t>
  </si>
  <si>
    <t>มีน้ำเพียงพอในการเกษตรต่อเนื่องเพื่อทำการเกษตร</t>
  </si>
  <si>
    <t>เพิ่มพื้นที่ทำการเกษตรอินทรีย์ (ไร่/ปี)</t>
  </si>
  <si>
    <t>มีพื้นที่เกษตรอินทรีย์เพิ่มขึ้น</t>
  </si>
  <si>
    <t>คุณภาพน้ำผ่านมาตรฐานน้ำใช้เพื่อการเกษตร</t>
  </si>
  <si>
    <t>คุณภาพน้ำดีขึ้น</t>
  </si>
  <si>
    <t>ปริมาณน้ำเพิ่มขึ้น 40% /แห่ง ฌแลี่ยน 5 แห่ง/ปี</t>
  </si>
  <si>
    <t>400 บ่อ/ปี ขนาด 1,260 ลบ.ม.</t>
  </si>
  <si>
    <t>จัดตั้งศูนย์บริการศัตรูพืชให้ครอบคลุมทุกตำบล (59 ตำบล)</t>
  </si>
  <si>
    <t>มีศูนย์ต้นแบบด้านการบริการศัตรูพืช</t>
  </si>
  <si>
    <t>เกษตรกรสามารถควบคุมโรคแมลงได้อย่างครอบคลุม</t>
  </si>
  <si>
    <t>ร่วมออกหน่วยบริการร่วมกับภาคีเครือข่าย (15ครั้ง/ปี)</t>
  </si>
  <si>
    <t>ค่าเฉลี่ย PM2.5 ลดลงเท่ากับค่ามาตรฐาน (37.5 µg/m3)</t>
  </si>
  <si>
    <t>พื้นที่การเผาลดลง /คุณภาพอากาศเป็นไปตามเกณฑ์</t>
  </si>
  <si>
    <t>อัตราการป่วยโรคทางเดินหายใจลดลง</t>
  </si>
  <si>
    <t>กลุ่มประชากรอายุ 35 ปี ขึ้นไปได้รับการคัดกรอง 100%</t>
  </si>
  <si>
    <t>ประชากรกลุ่มเสี่ยงร้อยละ 100 ได้รับการรักษา</t>
  </si>
  <si>
    <t>อัตราการป่วย/ตายจาดโรคหลอดเลือดหัวใจลดลง</t>
  </si>
  <si>
    <t>งบประมาณในการรักษาโรคหัวใจและหลอดเลือดลดลง</t>
  </si>
  <si>
    <t>ลดการเผาพื้นที่ทางการเกษตรร้อยละ 20/ปี</t>
  </si>
  <si>
    <t>พื้นที่ทุก รพสต. และศูนย์สาธารณะสุขชุมชนมีห้องปลอดฝุ่น 100%</t>
  </si>
  <si>
    <t>มีคลินิกมลพิษและห้องปลอดฝุ่น</t>
  </si>
  <si>
    <t>มีคลินิกมลพิษและห้องปลอดฝุ่นที่มรมาตรฐาน</t>
  </si>
  <si>
    <t>ประชาชนไดรับการบริการที่ได้มาตรฐาน</t>
  </si>
  <si>
    <t>โครงการส่งเสริมการใช้ชีวภัณฑ์ควบคุมโรคแมลง (ทดแทนสารเคมี)</t>
  </si>
  <si>
    <t>ลดการเกิดไฟป่าและคสามรุนแรงจากไฟป่า /ลดการสูยเสียระบบนิเวศและชนิดพันธุ์ของพืช/สัตว์</t>
  </si>
  <si>
    <t>ลดโลกร้อนจากการเกดไฟป่า /ลดมลพิษจากการเกิดไฟป่า / ป่าไม้และระบบนิเวศมีความสมบูรณ์</t>
  </si>
  <si>
    <t>พื้นที่สีเขียวเพิ่มขึ้นร้อยละ 1</t>
  </si>
  <si>
    <t>พื้นที่สีเขยวเพิ่มขึ้นร้อยละ 1/ปี</t>
  </si>
  <si>
    <t>มีป่าต้นน้ำ/ระบบนิเวศที่มีความอุดมสมบูรณ์</t>
  </si>
  <si>
    <t>ลดโลกร้อน /มีการดูดกลับของ CO2 เพิ่มขึ้น /สุขภาพความเป็นอยู่ที่ดี</t>
  </si>
  <si>
    <t>ผู้เข้าร่วมอบรมมีจิตสำนึกรักธรรมชาติ /สร้างเครือข่ายพิทักษ์อนุรักษ์สิ่งแวดล้อม</t>
  </si>
  <si>
    <t>จำนวผู้ป่วยลดลงร้อยละ 80</t>
  </si>
  <si>
    <t>สุขภาพของประชาชนดีขึ้นและไม่เจ็บป่วย</t>
  </si>
  <si>
    <t>ประชาชนสุขภาพแข็งแรง /ลดค่าใช้จ่าย</t>
  </si>
  <si>
    <t>ประชาชนมีคุณภาพชีวิตที่ดีขึ้น</t>
  </si>
  <si>
    <t>ปริมาณน้ำ (ลบ.ม.)</t>
  </si>
  <si>
    <t>ได้ปริมาณน้ำเพิ่มขึ้น</t>
  </si>
  <si>
    <t>น้ำอุปโภค-บริโภคเพิ่มขึ้น</t>
  </si>
  <si>
    <t>คุณภาพชีวิตดีขึ้น</t>
  </si>
  <si>
    <t xml:space="preserve">ครอบคลุมพื้นที่ให้บริการสาธารณะหรือชุมชน </t>
  </si>
  <si>
    <t>ประสิทธิภาพการบริการ</t>
  </si>
  <si>
    <t>การเข้าถึงบริการสาธารณะสะดวกขึ้น</t>
  </si>
  <si>
    <t>ค่า GPP เพิ่มขึ้น</t>
  </si>
  <si>
    <t>รายได้ในจังหวัดเพิ่มคุณภาพชีวิตดีขึ้น ประเภทธุรกิจเพิ่มขึ้น</t>
  </si>
  <si>
    <t>ประชาชนมีรายได้เพิ่มขึ้น</t>
  </si>
  <si>
    <t>อัตราการไหลของน้ำ /ปริมาณกักเก็บ</t>
  </si>
  <si>
    <t>น้ำไม่ท่วมชุมชน /ได้น้ำใช้มากขึ้นช่วงฤดูแล้ง</t>
  </si>
  <si>
    <t>บ้านเรือน สาธารณูปโภค สาธรรณสุข ไม่เสียหาย</t>
  </si>
  <si>
    <t>ทรัพย์สินไม่เสียหาย</t>
  </si>
  <si>
    <t>น้ำไม่เพียงพอต่อการเกษตร</t>
  </si>
  <si>
    <t>เกษตรกรมีรายได้มากขึ้น</t>
  </si>
  <si>
    <t>เกษตรกรมีระบบการจัดการที่ดีขึ้น</t>
  </si>
  <si>
    <t>1. ปริมาณน้ำใช้การได้/น้ำต้นทุน</t>
  </si>
  <si>
    <t>2. จำนวนผู้ใช้น้ำเพื่อการบริหารจัดการน้ำของจังหวัด</t>
  </si>
  <si>
    <t>1. ปริมาณผลผลิต</t>
  </si>
  <si>
    <t>2. รายได้เกษตรกร</t>
  </si>
  <si>
    <t>1 รายได้จากการท่องเที่ยว</t>
  </si>
  <si>
    <t>1. จำนวนผู้ป่วย</t>
  </si>
  <si>
    <t>2. จำนวรประชากรที่มีความรู้ ความเข้าใจ ความตระหนักเรื่องผลกระทบต่อสุขภาพจากการเปลี่ยนแปลงสภาพภูมิอากาศ</t>
  </si>
  <si>
    <t xml:space="preserve">1. พื้นที่สีเขียว </t>
  </si>
  <si>
    <t>1. จำนวรประชาชนที่มีความรู้ ความเข้าใจ สามารถปรับตัวต่อการเปลี่ยนแปลงสภาพภูมิอากาศ</t>
  </si>
  <si>
    <t xml:space="preserve">เพิ่มความมั่นคงด้านน้ำของจังหวัด </t>
  </si>
  <si>
    <t xml:space="preserve">รักษาผลิตภาพการผลิตและความมั่นคงทางอาหาร </t>
  </si>
  <si>
    <t>เพิ่มขีดความสามารถของภาคการท่องเที่ยวให้มีการเติบโตอย่างยั่งยืนและรองรับความเสี่ยงจากการเปลี่ยนแปลงสภาพภูมิอากาศ</t>
  </si>
  <si>
    <t>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t>
  </si>
  <si>
    <t>บริหารจัดการทรัพยากรธรรมชาติและความหลากหลายทางชีวภาพอย่างยั่งยืนเพื่อรองรับผลกระทบจากการเปลี่ยนแปลงสภาพภูมิอากาศ</t>
  </si>
  <si>
    <t>ประชาชน ชุมชน และเมืองมีความพร้อมและขีดความสามารถในการปรับตัวต่อความเสี่ยงและผลกระทบจากการเปลี่ยนแปลงสภาพภูมิอากาศที่เหมาะสมกับบริบทของพื้นที่</t>
  </si>
  <si>
    <t xml:space="preserve">โครงการ 1 : การขยายขอบเขตโครงการประปา					</t>
  </si>
  <si>
    <t>ผลผลิต =
มีระบบน้ำปาปาที่สะอาดใช้</t>
  </si>
  <si>
    <t>ผลลัพธ์ =
แก้ไปัญหาขาดน้ำอุปโภค/บริโภค</t>
  </si>
  <si>
    <t>ผลกระทบ =มีน้ำเพียงพอต่อการอุปโภค/บริโภค</t>
  </si>
  <si>
    <t xml:space="preserve">โครงการ 2 : โครงการอนุรักษ์แหล่งน้ำ					</t>
  </si>
  <si>
    <t xml:space="preserve">โครงการ 3 : โครงการส่งเสริมการทำเกษตรอินทรีย์					</t>
  </si>
  <si>
    <t xml:space="preserve">โครงการ 4 : โครงการขุดลอกลำน้ำและแก้มลิง					</t>
  </si>
  <si>
    <t>กักเก็บน้ำได้เพียงพอ</t>
  </si>
  <si>
    <t>จำนวนพื้นที่ (ไร่)</t>
  </si>
  <si>
    <t>/ป้องกันการชะล้างพังทลายหน้าดิน
/มีระบบอนุรักษ์ดินและน้ำ (เบนทางน้ำ/กักเก็บน้ำ)</t>
  </si>
  <si>
    <t>การปลูกพืชแบบผสมผสาน
/ดินมีความชื้นมากขึ้น
/ความยั่งยืนด้านการเกษตร</t>
  </si>
  <si>
    <t>ระบบนิเวศอุดมสมบูรณ์</t>
  </si>
  <si>
    <t>พื้นที่ในโครงการปลอดโรคไข้เลือดออก</t>
  </si>
  <si>
    <t>จำนวนผู้ป่วยไข้เลือดออกลดลง และลดการสูญเสียชีวิตและทรัพย์สิน</t>
  </si>
  <si>
    <t>ประชาชนปลอดภัยจากโรคไข้เลือดออก</t>
  </si>
  <si>
    <t>ผลผลิต =
มีพื้นที่เกษตรอินทรีย์เพิ่มขึ้น</t>
  </si>
  <si>
    <t>ผลลัพธ์ =
คุณภาพน้ำผ่านมาตรฐานน้ำใช้เพื่อการเกษตร</t>
  </si>
  <si>
    <t>ผลกระทบ =คุณภาพน้ำดีขึ้น</t>
  </si>
  <si>
    <t>ผลผลิต =
"/ป้องกันการชะล้างพังทลายหน้าดิน
/มีระบบอนุรักษ์ดินและน้ำ (เบนทางน้ำ/กักเก็บน้ำ)"</t>
  </si>
  <si>
    <t>ผลลัพธ์ =
"การปลูกพืชแบบผสมผสาน
/ดินมีความชื้นมากขึ้น
/ความยั่งยืนด้านการเกษตร"</t>
  </si>
  <si>
    <t>ผลกระทบ = ระบบนิเวศอุดมสมบูรณ์</t>
  </si>
  <si>
    <t>ผลผลิต =
ปริมาณน้ำที่กักเก็บเพิ่มขึ้น</t>
  </si>
  <si>
    <t>ผลลัพธ์ =
เพิ่มน้ำเพื่อใช้ในการเกาตรกรรม 5 แห่ง/ปี</t>
  </si>
  <si>
    <t>ผลกระทบ = มีน้ำเพียงพอในการเกษตรต่อเนื่องเพื่อทำการเกษตร</t>
  </si>
  <si>
    <t xml:space="preserve">ผลผลิต =กักเก็บน้ำได้เพียงพอ
</t>
  </si>
  <si>
    <t xml:space="preserve">ผลลัพธ์ =มีน้ำเลี้ยงเพียงพอในการเกษตร / มีพืชอาหารสัตว์เพียงพอ / ผลผลิตพืชและสัตว์เพิ่มสูงขึ้น
</t>
  </si>
  <si>
    <t>ผลกระทบ =เกษตรกรมีรายได้มากขึ้น</t>
  </si>
  <si>
    <t>ผลผลิต =
มีศูนย์ต้นแบบด้านการบริการศัตรูพืช</t>
  </si>
  <si>
    <t>ผลลัพธ์ =
เกษตรกรสามารถควบคุมโรคแมลงได้อย่างครอบคลุม</t>
  </si>
  <si>
    <t>ผลกระทบ =เกษตรกรมีระบบการจัดการที่ดีขึ้น</t>
  </si>
  <si>
    <t>ผลผลิต =
พื้นที่ในโครงการปลอดโรคไข้เลือดออก</t>
  </si>
  <si>
    <t>ผลลัพธ์ =
จำนวนผู้ป่วยไข้เลือดออกลดลง และลดการสูญเสียชีวิตและทรัพย์สิน</t>
  </si>
  <si>
    <t>ผลกระทบ =ประชาชนปลอดภัยจากโรคไข้เลือดออก</t>
  </si>
  <si>
    <t>ผลผลิต =
ค่าเฉลี่ย PM2.5 ลดลงเท่ากับค่ามาตรฐาน (37.5 µg/m3)</t>
  </si>
  <si>
    <t>ผลลัพธ์ =
พื้นที่การเผาลดลง /คุณภาพอากาศเป็นไปตามเกณฑ์</t>
  </si>
  <si>
    <t>ผลกระทบ =อัตราการป่วยโรคทางเดินหายใจลดลง</t>
  </si>
  <si>
    <t>ผลผลิต =
ประชากรกลุ่มเสี่ยงร้อยละ 100 ได้รับการรักษา</t>
  </si>
  <si>
    <t>ผลลัพธ์ =
อัตราการป่วย/ตายจาดโรคหลอดเลือดหัวใจลดลง</t>
  </si>
  <si>
    <t>ผลกระทบ =งบประมาณในการรักษาโรคหัวใจและหลอดเลือดลดลง</t>
  </si>
  <si>
    <t>ผลผลิต =
มีคลินิกมลพิษและห้องปลอดฝุ่น</t>
  </si>
  <si>
    <t>ผลลัพธ์ =
มีคลินิกมลพิษและห้องปลอดฝุ่นที่มรมาตรฐาน</t>
  </si>
  <si>
    <t>ผลกระทบ =ประชาชนไดรับการบริการที่ได้มาตรฐาน</t>
  </si>
  <si>
    <t>ผลผลิต =
พื้นที่สีเขยวเพิ่มขึ้นร้อยละ 1/ปี</t>
  </si>
  <si>
    <t>ผลลัพธ์ =
มีป่าต้นน้ำ/ระบบนิเวศที่มีความอุดมสมบูรณ์</t>
  </si>
  <si>
    <t>ผลกระทบ =ลดโลกร้อน /มีการดูดกลับของ CO2 เพิ่มขึ้น /สุขภาพความเป็นอยู่ที่ดี</t>
  </si>
  <si>
    <t>ผลผลิต =
สุขภาพของประชาชนดีขึ้นและไม่เจ็บป่วย</t>
  </si>
  <si>
    <t>ผลลัพธ์ =
ประชาชนสุขภาพแข็งแรง /ลดค่าใช้จ่าย</t>
  </si>
  <si>
    <t>ผลกระทบ =ประชาชนมีคุณภาพชีวิตที่ดีขึ้น</t>
  </si>
  <si>
    <t>ผลผลิต =
ได้แนวกันไฟสำหรับป้องกันไฟป่า</t>
  </si>
  <si>
    <t>ผลลัพธ์ =
ลดการเกิดไฟป่าและคสามรุนแรงจากไฟป่า /ลดการสูยเสียระบบนิเวศและชนิดพันธุ์ของพืช/สัตว์</t>
  </si>
  <si>
    <t>ผลกระทบ =ลดโลกร้อนจากการเกดไฟป่า /ลดมลพิษจากการเกิดไฟป่า / ป่าไม้และระบบนิเวศมีความสมบูรณ์</t>
  </si>
  <si>
    <t xml:space="preserve">ผลผลิต =ได้ปริมาณน้ำเพิ่มขึ้น
</t>
  </si>
  <si>
    <t>ผลลัพธ์ =
น้ำอุปโภค-บริโภคเพิ่มขึ้น</t>
  </si>
  <si>
    <t>ผลกระทบ =คุณภาพชีวิตดีขึ้น</t>
  </si>
  <si>
    <t>ผลผลิต =
ประสิทธิภาพการบริการ</t>
  </si>
  <si>
    <t>ผลลัพธ์ =
การเข้าถึงบริการสาธารณะสะดวกขึ้น</t>
  </si>
  <si>
    <t>ผลผลิต =
รายได้ในจังหวัดเพิ่มคุณภาพชีวิตดีขึ้น ประเภทธุรกิจเพิ่มขึ้น</t>
  </si>
  <si>
    <t>ผลลัพธ์ =
ประชาชนมีรายได้เพิ่มขึ้น</t>
  </si>
  <si>
    <t>ผลผลิต =
น้ำไม่ท่วมชุมชน /ได้น้ำใช้มากขึ้นช่วงฤดูแล้ง</t>
  </si>
  <si>
    <t>ผลลัพธ์ =
บ้านเรือน สาธารณูปโภค สาธรรณสุข ไม่เสียหาย</t>
  </si>
  <si>
    <t>ผลกระทบ =ทรัพย์สินไม่เสียหาย</t>
  </si>
  <si>
    <t>การประปาส่วนภูมิภาคจังหวัดหนองบัวลำภู
โครงการชลประทานจังหวัดหนองบัวลำภู
สำนักงานทรัพยากรน้ำที่ 3</t>
  </si>
  <si>
    <t>สำนักงานจังหวัดหนองบัวลำภู
สำนักงานท่องเที่ยวและกีฬาจังหวัดหนองบัวลำภู</t>
  </si>
  <si>
    <t>สำนักงานสาธารณสุขจังหวัดหนองบัวลำภู
องค์การบริหารส่วนจังหวัดหนองบัวลำภู
เทศบาลเมืองจังหวัดหนองบัวลำภู
เทศบาลตำบลนากลาง
เทศบาลตำบลโนนสัง
เทศบาลตำบลโนนสูงเปลือย</t>
  </si>
  <si>
    <t>สำนักจัดการทรัพยากรป่าไม้ที่ 6 (อุดรธานี)
สำนักบริหารพื้นที่อนุรักษ์ที่ 10 (อุดรธานี)
ศูนย์ป่าไม้หนองบัวลำภู
องค์การอุตสาหกรรมป่าไม้เขตจังหวัดหนองบัวลำภู
ประธานเครือข่ายอาสาสมัครพิทักษ์ทรัพยากรธรรมชาติและสิ่งแวดล้อมจังหวัดหนองบัวลำภู
สำนักงานสิ่งแวดล้อมและควบคุมมลพิษที่ 10 (ขอนแก่น)
สำนักงานทรัพยากรธรรมชาติและสิ่งแวดล้อมจังหวัดหนองบัวลำภู</t>
  </si>
  <si>
    <t>จำนวนผู้ใช้น้ำ (ราย)</t>
  </si>
  <si>
    <t>รายงานข้อมูลผู้ใช้น้ำ</t>
  </si>
  <si>
    <t>รวบรวมข้อมูลจากรายงาน</t>
  </si>
  <si>
    <t>สาธารณะ</t>
  </si>
  <si>
    <t>บริหารจัดการน้ำได้อย่างมีประสิทธิภาพ</t>
  </si>
  <si>
    <t>รายปี</t>
  </si>
  <si>
    <t xml:space="preserve">การประปาส่วนภูมิภาคจังหวัดหนองบัวลำภู
</t>
  </si>
  <si>
    <r>
      <t>ปริมาณน้ำ (m</t>
    </r>
    <r>
      <rPr>
        <vertAlign val="superscript"/>
        <sz val="11"/>
        <color theme="1"/>
        <rFont val="Calibri (Body)"/>
      </rPr>
      <t>3</t>
    </r>
    <r>
      <rPr>
        <sz val="11"/>
        <color theme="1"/>
        <rFont val="Tahoma"/>
        <family val="2"/>
        <scheme val="minor"/>
      </rPr>
      <t>)</t>
    </r>
  </si>
  <si>
    <t>รายงานปริมาณน้ำใช้การได้/น้ำต้นทุน</t>
  </si>
  <si>
    <t>ร้อยละปริมาณน้ำต้นทุน/น้ำใช้การได้</t>
  </si>
  <si>
    <t>ความเสียหายทางเศรษฐกิจที่เกิดจากปริมาณน้ำไม่มีเพียงพอ</t>
  </si>
  <si>
    <r>
      <t>ปริมาณน้ำ (m</t>
    </r>
    <r>
      <rPr>
        <vertAlign val="superscript"/>
        <sz val="11"/>
        <color theme="1"/>
        <rFont val="Calibri (Body)"/>
      </rPr>
      <t>3</t>
    </r>
    <r>
      <rPr>
        <sz val="11"/>
        <color theme="1"/>
        <rFont val="Tahoma"/>
        <family val="2"/>
        <scheme val="minor"/>
      </rPr>
      <t>)</t>
    </r>
  </si>
  <si>
    <t>ปริมาณน้ำใช้การได้/ต้นทุน</t>
  </si>
  <si>
    <t>ปริมาณน้ำเพียงพอต่อความต้องการใช้น้ำ</t>
  </si>
  <si>
    <t>ปริมาณปุ๋ยอินทรีย์ (กิโลกรัม)</t>
  </si>
  <si>
    <t>รายงานประจำปี</t>
  </si>
  <si>
    <t>ร้อยละการเพิ่มขึ้นของผลผลิตทางการเกษตรอินทรีย์</t>
  </si>
  <si>
    <t>มูลค่าทางเศรษฐกิจภาคการเกษตร</t>
  </si>
  <si>
    <t xml:space="preserve">เกษตรและสหกรณ์จังหวัด
เกษตรจังหวัดจังหวัด
</t>
  </si>
  <si>
    <t>เกษตรกร</t>
  </si>
  <si>
    <t>ปริมาณผลผลิต (ตัน) ก่อนเริ่มโครงการ</t>
  </si>
  <si>
    <t>เพิ่มผลผลิตทางการเกษตรเพื่อความมั่นคงทางอาหาร</t>
  </si>
  <si>
    <t>โครงการ 1 : โครงการแหล่งน้ำในไร่นานอกเขตชลประทาน (กรมพัฒนาที่ดิน)</t>
  </si>
  <si>
    <t>โครงการ 2 : โครงการส่งเสริมการใช้ชีวภัณฑ์ควบคุมโรคแมลง (ทดแทนสารเคมี)</t>
  </si>
  <si>
    <t>โครงการ 3 : โครงการหน่วยสัตว์แพทย์เคลื่อนที่</t>
  </si>
  <si>
    <t>โครงการ 1 : โครงการรณรงค์ลดการเผาพื้นที่ทางการเกษตรหลังเก็บเกี่ยวผลผลิต</t>
  </si>
  <si>
    <t>โครงการ 2 : โครงการคัดกรองกลุ่มเสี่ยงจาดโรคหัวใจและหลอดเลือด</t>
  </si>
  <si>
    <t>โครงการ 3 : โครงการเปิดคลินิกมลพิษประจำชุมชน</t>
  </si>
  <si>
    <t>โครงการ 1 : โครงการเพิ่มพื้นที่สีเขียว</t>
  </si>
  <si>
    <t>โครงการ 3 : โครงการให้ความรู้ในการป้องกันโรคระบาดที่เกิดขึ้นจากสัตว์ป่า</t>
  </si>
  <si>
    <t>โครงการ 1 : โครงการเพิ่มแหล่งกักเก็บน้ำสำหรับอุปโภค/บริโภค</t>
  </si>
  <si>
    <t>โครงการ 2 : โครงการพัฒนา/ปรับปรุงประสิทธิภาพการให้บริการสาธารณ</t>
  </si>
  <si>
    <t>โครงการ 3 : โครงการปรับปรุงผังเมืองปัจจุบัน (ทำธุรกิจได้ง่ายโดยไม่กระทบกับสิ่งแวดล้อม)</t>
  </si>
  <si>
    <t>โครงการ 4 : โครงการขุดลอกเส้นทางน้ำ (ปรับปรุงประตูระบายน้ำ)</t>
  </si>
  <si>
    <t>สำนักงานเกษตรและสหกรณ์จังหวัดหนองบัวลำภู
สำนักงานเกษตรจังหวัดจังหวัดหนองบัวลำภู
สถานีพัฒนาที่ดินหนองบัวลำภู</t>
  </si>
  <si>
    <t xml:space="preserve">สำนักงานเกษตรและสหกรณ์จังหวัดหนองบัวลำภู
สำนักงานเกษตรจังหวัดจังหวัดหนองบัวลำภู
สำนักงานปศุสัตว์จังหวัดหนองบัวลำภู
</t>
  </si>
  <si>
    <t>ปริมาณผลผลิต (ตัน)</t>
  </si>
  <si>
    <t>รายงานปริมาณผลผลิต</t>
  </si>
  <si>
    <t>ร้อยละการเพิ่มขึ้นของผลผลิตทางการเกษตร</t>
  </si>
  <si>
    <t>จำนวนผู้ป่าวย (ราย)</t>
  </si>
  <si>
    <t>ร้อยละของจำนวนผู้ป่วย</t>
  </si>
  <si>
    <t>ประชาชนมีสุขภาพที่ดีและสร้างมีความตระหนักรู้ให้กับประชาชน</t>
  </si>
  <si>
    <t>สำนักงานปศุสัตว์จังหวัดหนองบัวลำภู
สำนักงานสาธารณสุขจังหวัด</t>
  </si>
  <si>
    <t>จำนวนผู้ป่วย (ราย)</t>
  </si>
  <si>
    <t>รายงานการดำเนินโครงการ</t>
  </si>
  <si>
    <t>พื้นที่ป่า (ไร่)</t>
  </si>
  <si>
    <t>รวบรวมข้อมูลจากรายงาน, ข้อมูลสาสนเทศเชิงพื้นที่ (GIS)</t>
  </si>
  <si>
    <t>ร้อยละพื้นที่ป่า</t>
  </si>
  <si>
    <t>สาธารณสุขจังหวัด สำนักจัดการทรัพยากรป่าไม้ที่ 6 (อุดรธานี)
สำนักบริหารพื้นที่อนุรักษ์ที่ 10 (อุดรธานี)
ศูนย์ป่าไม้หนองบัวลำภู
องค์การอุตสาหกรรมป่าไม้เขตจังหวัดหนองบัวลำภู
ประธานเครือข่ายอาสาสมัครพิทักษ์ทรัพยากรธรรมชาติและสิ่งแวดล้อมจังหวัดหนองบัวลำภู
สำนักงานสิ่งแวดล้อมและควบคุมมลพิษที่ 10 (ขอนแก่น)
สำนักงานทรัพยากรธรรมชาติและสิ่งแวดล้อมจังหวัดหนองบัวลำภู</t>
  </si>
  <si>
    <t>รักษาระบบนิเวศให้ดีขึ้น</t>
  </si>
  <si>
    <t>จำนวนพื้นที่ (แห่ง)</t>
  </si>
  <si>
    <t>ร้อยละพื้นที่ปรับปรุงซ่อมแซมต่อพื้นที่ทั้งหมด</t>
  </si>
  <si>
    <t>จำนวนผู้ป่วย</t>
  </si>
  <si>
    <t>อุบัติเหตุลดลง</t>
  </si>
  <si>
    <t xml:space="preserve">สำนักงานโยธาธิการและผังเมืองจังหวัดหนองบัวลำภู
สำนักงานขนส่งจังหวัดหนองบัวลำภู
สำนักงานส่งเสริมการปกครองส่วนท้องถิ่นจังหวัดหนองบัวลำภู
การไฟฟ้าส่วนภูมิภาคจังหวัดหนองบัวลำภู
สำนักป้องกันและบรรเทาสาธารณภัยจังหวัดหนองบัวลำภู
สำนักงานประชาสัมพันธ์จังหวัดหนองบัวลำภู
</t>
  </si>
  <si>
    <t>มูลค่าทางเศรษฐกิจภาคการท่องเที่ยว</t>
  </si>
  <si>
    <t>ให้ผู้ประกอบการสามารถปรับตัวต่อผลกระทบจากการเปลี่ยนแปลงสภาพภูมิอากาศ</t>
  </si>
  <si>
    <t>จำนวนโครงสร้างพื้นฐานที่ได้รับการพัฒนา (แห่ง)</t>
  </si>
  <si>
    <t>ร้อยละการเกิดอุบัติเหตุ</t>
  </si>
  <si>
    <t xml:space="preserve">สำนักงานโยธาธิการและผังเมืองจังหวัดหนองบัวลำภู
สำนักงานส่งเสริมการปกครองส่วนท้องถิ่นจังหวัดหนองบัวลำภู
สำนักงานสถิติจังหวัดหนองบัวลำภู
สำนักป้องกันและบรรเทาสาธารณภัยจังหวัดหนองบัวลำภู
สำนักงานประชาสัมพันธ์จังหวัดหนองบัวลำภู
</t>
  </si>
  <si>
    <t>โครงการ 1 : โครงการพัฒนาเส้นทางการเชื่อมโยงแล่งท่องเที่ยวให้มีคุณภาพอย่างยั่งยืน</t>
  </si>
  <si>
    <t>โครงการพัฒนาเส้นทางการเชื่อมโยงแล่งท่องเที่ยวให้มีคุณภาพอย่างยั่งยืน</t>
  </si>
  <si>
    <t>จำนวนเส้นทางที่ได้รับการพัฒนาที่เชื่อมโยงไปยังแหล่งท่องเที่ยว (แห่ง )</t>
  </si>
  <si>
    <t>โครงการทำแนวกันไฟและบำรุงรักษาแนวกันไฟในพื้นที่ป่า</t>
  </si>
  <si>
    <t>โครงการ 2 : โครงการทำแนวกันไฟและบำรุงรักษาแนวกันไฟในพื้นที่ป่า</t>
  </si>
  <si>
    <t xml:space="preserve">ผลผลิต =เพิ่มเส้นทางท่องเที่ยวให้กับนักท่องเที่ยวได้รับความสะดวกสบายมากขึ้น และสร้างความประทับใจ </t>
  </si>
  <si>
    <t>ผลลัพธ์ =
นักท่องเที่ยวมีจำนวนมากขึ้น</t>
  </si>
  <si>
    <t>ผลกระทบ =มีรายได้เพิ่มขึ้นของชุมชน/อำเภอ/จังหวัด</t>
  </si>
  <si>
    <t xml:space="preserve">เพิ่มเส้นทางท่องเที่ยวให้กับนักท่องเที่ยวได้รับความสะดวกสบายมากขึ้น และสร้างความประทับใจ </t>
  </si>
  <si>
    <t>นักท่องเที่ยวมีจำนวนมากขึ้น</t>
  </si>
  <si>
    <t>มีรายได้เพิ่มขึ้นของชุมชน/อำเภอ/จังหวัด</t>
  </si>
  <si>
    <t>ความเสียหายทางเศรษฐกิจที่เกิดจากผลกระทบการท่องเที่ยว</t>
  </si>
  <si>
    <t>ร้อยละจำนวนนักท่องเที่ยว</t>
  </si>
  <si>
    <t>รายงานจำนวนนักท่องเที่ยว</t>
  </si>
  <si>
    <t>ปริมาณนักท่องเที่ยว</t>
  </si>
  <si>
    <t>ปริมาณนักท่องเที่ยวที่เพิ่มขึ้น</t>
  </si>
  <si>
    <t xml:space="preserve"> ความเสี่ยง : ปริมาณน้ำท่าแปรปรวน (มากหรือต่ำกว่าเกณฑ์)			</t>
  </si>
  <si>
    <t>มีน้ำเพียงพอในการเกษตร / มีพืชอาหารสัตว์เพียงพอ / ผลผลิตพืชและสัตว์เพิ่มสูงขึ้น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</si>
</sst>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sz val="16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8"/>
      <name val="Tahoma"/>
      <family val="2"/>
      <scheme val="minor"/>
    </font>
    <font>
      <b/>
      <sz val="14"/>
      <color theme="1"/>
      <name val="Tahoma"/>
      <family val="2"/>
      <scheme val="minor"/>
    </font>
    <font>
      <b/>
      <sz val="12"/>
      <color theme="1"/>
      <name val="Tahoma"/>
      <family val="2"/>
      <scheme val="minor"/>
    </font>
    <font>
      <b/>
      <sz val="12"/>
      <color rgb="FF000000"/>
      <name val="Tahoma"/>
      <family val="2"/>
      <scheme val="minor"/>
    </font>
    <font>
      <b/>
      <sz val="12"/>
      <color rgb="FFFF0000"/>
      <name val="Tahoma"/>
      <family val="2"/>
      <scheme val="minor"/>
    </font>
    <font>
      <b/>
      <sz val="12"/>
      <name val="Tahoma"/>
      <family val="2"/>
      <scheme val="minor"/>
    </font>
    <font>
      <sz val="11"/>
      <color rgb="FFFF0000"/>
      <name val="Tahoma"/>
      <family val="2"/>
      <scheme val="minor"/>
    </font>
    <font>
      <sz val="12"/>
      <color theme="1"/>
      <name val="Tahoma"/>
      <family val="2"/>
      <scheme val="minor"/>
    </font>
    <font>
      <sz val="12"/>
      <color rgb="FF000000"/>
      <name val="Tahoma"/>
      <family val="2"/>
      <scheme val="minor"/>
    </font>
    <font>
      <b/>
      <sz val="11"/>
      <color rgb="FFFF0000"/>
      <name val="Tahoma"/>
      <family val="2"/>
      <scheme val="minor"/>
    </font>
    <font>
      <vertAlign val="superscript"/>
      <sz val="11"/>
      <color theme="1"/>
      <name val="Calibri (Body)"/>
    </font>
  </fonts>
  <fills count="2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0" fillId="0" borderId="0" xfId="0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 vertical="top"/>
    </xf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/>
    <xf numFmtId="0" fontId="7" fillId="14" borderId="1" xfId="0" applyFont="1" applyFill="1" applyBorder="1" applyAlignment="1">
      <alignment vertical="top"/>
    </xf>
    <xf numFmtId="0" fontId="7" fillId="1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9" fillId="0" borderId="0" xfId="0" applyFont="1"/>
    <xf numFmtId="0" fontId="7" fillId="16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 readingOrder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9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1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1" fontId="0" fillId="0" borderId="1" xfId="0" applyNumberFormat="1" applyBorder="1"/>
    <xf numFmtId="0" fontId="0" fillId="16" borderId="1" xfId="0" applyFill="1" applyBorder="1"/>
    <xf numFmtId="0" fontId="14" fillId="0" borderId="0" xfId="0" applyFont="1"/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15" fillId="19" borderId="1" xfId="0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vertical="center"/>
    </xf>
    <xf numFmtId="2" fontId="15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0" fillId="13" borderId="1" xfId="0" applyFill="1" applyBorder="1" applyAlignment="1">
      <alignment horizontal="left" vertical="center" wrapText="1"/>
    </xf>
    <xf numFmtId="0" fontId="0" fillId="14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0" fillId="14" borderId="1" xfId="0" applyFill="1" applyBorder="1" applyAlignment="1">
      <alignment horizontal="left" vertical="top"/>
    </xf>
    <xf numFmtId="0" fontId="10" fillId="17" borderId="1" xfId="0" applyFont="1" applyFill="1" applyBorder="1" applyAlignment="1">
      <alignment horizontal="center" vertical="center"/>
    </xf>
    <xf numFmtId="0" fontId="10" fillId="17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0" fillId="17" borderId="1" xfId="0" applyFont="1" applyFill="1" applyBorder="1" applyAlignment="1">
      <alignment horizontal="left" vertical="center"/>
    </xf>
    <xf numFmtId="0" fontId="15" fillId="19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" fontId="15" fillId="0" borderId="1" xfId="0" applyNumberFormat="1" applyFont="1" applyBorder="1" applyAlignment="1">
      <alignment vertical="center"/>
    </xf>
    <xf numFmtId="1" fontId="15" fillId="0" borderId="5" xfId="0" applyNumberFormat="1" applyFont="1" applyBorder="1" applyAlignment="1">
      <alignment vertical="center"/>
    </xf>
    <xf numFmtId="1" fontId="0" fillId="0" borderId="0" xfId="0" applyNumberFormat="1"/>
    <xf numFmtId="0" fontId="7" fillId="5" borderId="5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7" fillId="5" borderId="6" xfId="0" applyFont="1" applyFill="1" applyBorder="1" applyAlignment="1">
      <alignment horizontal="right" vertical="center"/>
    </xf>
    <xf numFmtId="0" fontId="0" fillId="0" borderId="6" xfId="0" applyBorder="1"/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 readingOrder="1"/>
    </xf>
    <xf numFmtId="0" fontId="0" fillId="0" borderId="0" xfId="0" applyAlignment="1">
      <alignment wrapText="1"/>
    </xf>
    <xf numFmtId="0" fontId="16" fillId="0" borderId="1" xfId="0" applyFont="1" applyBorder="1" applyAlignment="1">
      <alignment vertical="center" wrapText="1"/>
    </xf>
    <xf numFmtId="0" fontId="0" fillId="14" borderId="5" xfId="0" applyFill="1" applyBorder="1" applyAlignment="1">
      <alignment horizontal="left"/>
    </xf>
    <xf numFmtId="0" fontId="0" fillId="14" borderId="6" xfId="0" applyFill="1" applyBorder="1" applyAlignment="1">
      <alignment horizontal="left" vertical="top" wrapText="1"/>
    </xf>
    <xf numFmtId="0" fontId="0" fillId="14" borderId="7" xfId="0" applyFill="1" applyBorder="1" applyAlignment="1">
      <alignment horizontal="left" vertical="top" wrapText="1"/>
    </xf>
    <xf numFmtId="0" fontId="7" fillId="14" borderId="5" xfId="0" applyFont="1" applyFill="1" applyBorder="1" applyAlignment="1">
      <alignment horizontal="center"/>
    </xf>
    <xf numFmtId="0" fontId="7" fillId="14" borderId="2" xfId="0" applyFont="1" applyFill="1" applyBorder="1" applyAlignment="1">
      <alignment horizontal="center"/>
    </xf>
    <xf numFmtId="0" fontId="0" fillId="14" borderId="12" xfId="0" applyFill="1" applyBorder="1" applyAlignment="1">
      <alignment horizontal="left"/>
    </xf>
    <xf numFmtId="0" fontId="0" fillId="14" borderId="5" xfId="0" applyFill="1" applyBorder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5" fillId="0" borderId="1" xfId="0" applyFont="1" applyBorder="1"/>
    <xf numFmtId="0" fontId="0" fillId="0" borderId="1" xfId="0" applyBorder="1" applyAlignment="1">
      <alignment vertical="top" wrapText="1"/>
    </xf>
    <xf numFmtId="0" fontId="15" fillId="0" borderId="1" xfId="0" applyFont="1" applyBorder="1" applyAlignment="1">
      <alignment vertical="top"/>
    </xf>
    <xf numFmtId="0" fontId="13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17" borderId="9" xfId="0" applyFont="1" applyFill="1" applyBorder="1" applyAlignment="1">
      <alignment horizontal="center" vertical="center" wrapText="1"/>
    </xf>
    <xf numFmtId="0" fontId="10" fillId="17" borderId="10" xfId="0" applyFont="1" applyFill="1" applyBorder="1" applyAlignment="1">
      <alignment horizontal="center" vertical="center" wrapText="1"/>
    </xf>
    <xf numFmtId="0" fontId="10" fillId="17" borderId="1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17" borderId="2" xfId="0" applyFont="1" applyFill="1" applyBorder="1" applyAlignment="1">
      <alignment horizontal="center" vertical="center"/>
    </xf>
    <xf numFmtId="0" fontId="10" fillId="17" borderId="3" xfId="0" applyFont="1" applyFill="1" applyBorder="1" applyAlignment="1">
      <alignment horizontal="center" vertical="center"/>
    </xf>
    <xf numFmtId="0" fontId="10" fillId="17" borderId="4" xfId="0" applyFont="1" applyFill="1" applyBorder="1" applyAlignment="1">
      <alignment horizontal="center" vertical="center"/>
    </xf>
    <xf numFmtId="0" fontId="10" fillId="18" borderId="2" xfId="0" applyFont="1" applyFill="1" applyBorder="1" applyAlignment="1">
      <alignment horizontal="left" vertical="center" wrapText="1"/>
    </xf>
    <xf numFmtId="0" fontId="10" fillId="18" borderId="3" xfId="0" applyFont="1" applyFill="1" applyBorder="1" applyAlignment="1">
      <alignment horizontal="left" vertical="center" wrapText="1"/>
    </xf>
    <xf numFmtId="0" fontId="10" fillId="18" borderId="4" xfId="0" applyFont="1" applyFill="1" applyBorder="1" applyAlignment="1">
      <alignment horizontal="left" vertical="center" wrapText="1"/>
    </xf>
    <xf numFmtId="0" fontId="10" fillId="18" borderId="2" xfId="0" applyFont="1" applyFill="1" applyBorder="1" applyAlignment="1">
      <alignment horizontal="left" vertical="center"/>
    </xf>
    <xf numFmtId="0" fontId="10" fillId="18" borderId="3" xfId="0" applyFont="1" applyFill="1" applyBorder="1" applyAlignment="1">
      <alignment horizontal="left" vertical="center"/>
    </xf>
    <xf numFmtId="0" fontId="10" fillId="18" borderId="4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0" fillId="18" borderId="2" xfId="0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0" fillId="17" borderId="2" xfId="0" applyFont="1" applyFill="1" applyBorder="1" applyAlignment="1">
      <alignment horizontal="center" vertical="center" wrapText="1"/>
    </xf>
    <xf numFmtId="0" fontId="10" fillId="17" borderId="3" xfId="0" applyFont="1" applyFill="1" applyBorder="1" applyAlignment="1">
      <alignment horizontal="center" vertical="center" wrapText="1"/>
    </xf>
    <xf numFmtId="0" fontId="10" fillId="17" borderId="4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17" borderId="5" xfId="0" applyFont="1" applyFill="1" applyBorder="1" applyAlignment="1">
      <alignment horizontal="center" vertical="center" wrapText="1"/>
    </xf>
    <xf numFmtId="0" fontId="10" fillId="17" borderId="6" xfId="0" applyFont="1" applyFill="1" applyBorder="1" applyAlignment="1">
      <alignment horizontal="center" vertical="center" wrapText="1"/>
    </xf>
    <xf numFmtId="0" fontId="10" fillId="17" borderId="1" xfId="0" applyFont="1" applyFill="1" applyBorder="1" applyAlignment="1">
      <alignment horizontal="center" vertical="center" wrapText="1"/>
    </xf>
    <xf numFmtId="0" fontId="10" fillId="17" borderId="7" xfId="0" applyFont="1" applyFill="1" applyBorder="1" applyAlignment="1">
      <alignment horizontal="center" vertical="center" wrapText="1"/>
    </xf>
    <xf numFmtId="0" fontId="0" fillId="15" borderId="1" xfId="0" applyFill="1" applyBorder="1" applyAlignment="1">
      <alignment horizontal="left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left"/>
    </xf>
    <xf numFmtId="0" fontId="10" fillId="5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0" fillId="14" borderId="1" xfId="0" applyFill="1" applyBorder="1" applyAlignment="1">
      <alignment horizontal="left" vertical="top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left"/>
    </xf>
    <xf numFmtId="0" fontId="0" fillId="15" borderId="12" xfId="0" applyFill="1" applyBorder="1" applyAlignment="1">
      <alignment horizontal="left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7" fillId="16" borderId="5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6" borderId="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0" fillId="16" borderId="5" xfId="0" applyFill="1" applyBorder="1" applyAlignment="1">
      <alignment horizontal="left" vertical="top"/>
    </xf>
    <xf numFmtId="0" fontId="0" fillId="16" borderId="7" xfId="0" applyFill="1" applyBorder="1" applyAlignment="1">
      <alignment horizontal="left" vertical="top"/>
    </xf>
    <xf numFmtId="1" fontId="0" fillId="16" borderId="1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16" borderId="1" xfId="0" applyFill="1" applyBorder="1" applyAlignment="1">
      <alignment horizontal="left" vertical="top"/>
    </xf>
    <xf numFmtId="1" fontId="0" fillId="0" borderId="5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16" borderId="5" xfId="0" applyNumberFormat="1" applyFill="1" applyBorder="1" applyAlignment="1">
      <alignment horizontal="center" vertical="center"/>
    </xf>
    <xf numFmtId="1" fontId="0" fillId="16" borderId="7" xfId="0" applyNumberFormat="1" applyFill="1" applyBorder="1" applyAlignment="1">
      <alignment horizontal="center" vertical="center"/>
    </xf>
    <xf numFmtId="1" fontId="0" fillId="16" borderId="6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16" borderId="6" xfId="0" applyFill="1" applyBorder="1" applyAlignment="1">
      <alignment horizontal="left" vertical="top"/>
    </xf>
    <xf numFmtId="1" fontId="0" fillId="0" borderId="1" xfId="0" applyNumberForma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194235</xdr:colOff>
      <xdr:row>4</xdr:row>
      <xdr:rowOff>125506</xdr:rowOff>
    </xdr:from>
    <xdr:to>
      <xdr:col>8</xdr:col>
      <xdr:colOff>582706</xdr:colOff>
      <xdr:row>14</xdr:row>
      <xdr:rowOff>0</xdr:rowOff>
    </xdr:to>
    <xdr:sp macro="" textlink="">
      <xdr:nvSpPr>
        <xdr:cNvPr id="2" name="Right Brace 2">
          <a:extLst>
            <a:ext uri="{FF2B5EF4-FFF2-40B4-BE49-F238E27FC236}">
              <a16:creationId xmlns:a16="http://schemas.microsoft.com/office/drawing/2014/main" id="{4A35DC1E-6EAF-4FC0-B707-5E72050E6000}"/>
            </a:ext>
          </a:extLst>
        </xdr:cNvPr>
        <xdr:cNvSpPr/>
      </xdr:nvSpPr>
      <xdr:spPr>
        <a:xfrm>
          <a:off x="8757210" y="898936"/>
          <a:ext cx="390376" cy="2689001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17</xdr:row>
      <xdr:rowOff>125506</xdr:rowOff>
    </xdr:from>
    <xdr:to>
      <xdr:col>8</xdr:col>
      <xdr:colOff>582706</xdr:colOff>
      <xdr:row>25</xdr:row>
      <xdr:rowOff>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59BE4313-9770-4914-91D9-197B47B4D18B}"/>
            </a:ext>
          </a:extLst>
        </xdr:cNvPr>
        <xdr:cNvSpPr/>
      </xdr:nvSpPr>
      <xdr:spPr>
        <a:xfrm>
          <a:off x="8757210" y="4423186"/>
          <a:ext cx="390376" cy="2841401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29</xdr:row>
      <xdr:rowOff>125506</xdr:rowOff>
    </xdr:from>
    <xdr:to>
      <xdr:col>8</xdr:col>
      <xdr:colOff>582706</xdr:colOff>
      <xdr:row>35</xdr:row>
      <xdr:rowOff>0</xdr:rowOff>
    </xdr:to>
    <xdr:sp macro="" textlink="">
      <xdr:nvSpPr>
        <xdr:cNvPr id="4" name="Right Brace 2">
          <a:extLst>
            <a:ext uri="{FF2B5EF4-FFF2-40B4-BE49-F238E27FC236}">
              <a16:creationId xmlns:a16="http://schemas.microsoft.com/office/drawing/2014/main" id="{8A90A30E-5F88-44A2-9E45-D3F2B0A7F75D}"/>
            </a:ext>
          </a:extLst>
        </xdr:cNvPr>
        <xdr:cNvSpPr/>
      </xdr:nvSpPr>
      <xdr:spPr>
        <a:xfrm>
          <a:off x="8757210" y="8480836"/>
          <a:ext cx="390376" cy="294617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38</xdr:row>
      <xdr:rowOff>125506</xdr:rowOff>
    </xdr:from>
    <xdr:to>
      <xdr:col>8</xdr:col>
      <xdr:colOff>582706</xdr:colOff>
      <xdr:row>47</xdr:row>
      <xdr:rowOff>0</xdr:rowOff>
    </xdr:to>
    <xdr:sp macro="" textlink="">
      <xdr:nvSpPr>
        <xdr:cNvPr id="5" name="Right Brace 2">
          <a:extLst>
            <a:ext uri="{FF2B5EF4-FFF2-40B4-BE49-F238E27FC236}">
              <a16:creationId xmlns:a16="http://schemas.microsoft.com/office/drawing/2014/main" id="{72A8793D-51C9-4162-AD7E-CFA2F37BA28C}"/>
            </a:ext>
          </a:extLst>
        </xdr:cNvPr>
        <xdr:cNvSpPr/>
      </xdr:nvSpPr>
      <xdr:spPr>
        <a:xfrm>
          <a:off x="8757210" y="12262261"/>
          <a:ext cx="390376" cy="2936651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50</xdr:row>
      <xdr:rowOff>125506</xdr:rowOff>
    </xdr:from>
    <xdr:to>
      <xdr:col>8</xdr:col>
      <xdr:colOff>582706</xdr:colOff>
      <xdr:row>59</xdr:row>
      <xdr:rowOff>73212</xdr:rowOff>
    </xdr:to>
    <xdr:sp macro="" textlink="">
      <xdr:nvSpPr>
        <xdr:cNvPr id="6" name="Right Brace 2">
          <a:extLst>
            <a:ext uri="{FF2B5EF4-FFF2-40B4-BE49-F238E27FC236}">
              <a16:creationId xmlns:a16="http://schemas.microsoft.com/office/drawing/2014/main" id="{8A8E2D34-8EB5-4F8F-8C78-5D426858404C}"/>
            </a:ext>
          </a:extLst>
        </xdr:cNvPr>
        <xdr:cNvSpPr/>
      </xdr:nvSpPr>
      <xdr:spPr>
        <a:xfrm>
          <a:off x="8757210" y="16034161"/>
          <a:ext cx="390376" cy="3146201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63</xdr:row>
      <xdr:rowOff>125506</xdr:rowOff>
    </xdr:from>
    <xdr:to>
      <xdr:col>8</xdr:col>
      <xdr:colOff>582706</xdr:colOff>
      <xdr:row>71</xdr:row>
      <xdr:rowOff>73212</xdr:rowOff>
    </xdr:to>
    <xdr:sp macro="" textlink="">
      <xdr:nvSpPr>
        <xdr:cNvPr id="7" name="Right Brace 2">
          <a:extLst>
            <a:ext uri="{FF2B5EF4-FFF2-40B4-BE49-F238E27FC236}">
              <a16:creationId xmlns:a16="http://schemas.microsoft.com/office/drawing/2014/main" id="{BEF5A958-5D49-4EA8-8DA6-D75D9D856EC3}"/>
            </a:ext>
          </a:extLst>
        </xdr:cNvPr>
        <xdr:cNvSpPr/>
      </xdr:nvSpPr>
      <xdr:spPr>
        <a:xfrm>
          <a:off x="8757210" y="20015611"/>
          <a:ext cx="390376" cy="3089051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5</xdr:col>
      <xdr:colOff>426358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9</xdr:col>
      <xdr:colOff>1025979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zoomScale="85" zoomScaleNormal="85" workbookViewId="0">
      <selection activeCell="AB17" sqref="AB17"/>
    </sheetView>
  </sheetViews>
  <sheetFormatPr baseColWidth="10" defaultColWidth="8.6640625" defaultRowHeight="15" x14ac:dyDescent="0.2"/>
  <cols>
    <col min="1" max="16384" width="8.6640625" style="1"/>
  </cols>
  <sheetData>
    <row r="1" spans="1:13" s="2" customFormat="1" ht="22" customHeight="1" x14ac:dyDescent="0.25">
      <c r="A1" s="2" t="s">
        <v>0</v>
      </c>
    </row>
    <row r="3" spans="1:13" ht="41.5" customHeight="1" x14ac:dyDescent="0.2">
      <c r="A3" s="106" t="s">
        <v>4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3" ht="47" customHeight="1" x14ac:dyDescent="0.2">
      <c r="A4" s="106" t="s">
        <v>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5" spans="1:13" ht="42" customHeight="1" x14ac:dyDescent="0.2">
      <c r="A5" s="106" t="s">
        <v>5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</row>
    <row r="6" spans="1:13" ht="32.5" customHeight="1" x14ac:dyDescent="0.2">
      <c r="A6" s="106" t="s">
        <v>1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</row>
    <row r="7" spans="1:13" ht="46" customHeight="1" x14ac:dyDescent="0.2">
      <c r="A7" s="106" t="s">
        <v>6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</row>
    <row r="8" spans="1:13" ht="32.5" customHeight="1" x14ac:dyDescent="0.2">
      <c r="A8" s="109" t="s">
        <v>1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</row>
    <row r="9" spans="1:13" ht="55.5" customHeight="1" x14ac:dyDescent="0.2">
      <c r="A9" s="106" t="s">
        <v>7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</row>
    <row r="10" spans="1:13" ht="40.5" customHeight="1" x14ac:dyDescent="0.2">
      <c r="A10" s="107" t="s">
        <v>1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</row>
    <row r="11" spans="1:13" ht="52.5" customHeight="1" x14ac:dyDescent="0.2">
      <c r="A11" s="106" t="s">
        <v>8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</row>
    <row r="12" spans="1:13" ht="40.5" customHeight="1" x14ac:dyDescent="0.2">
      <c r="A12" s="107" t="s">
        <v>2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</row>
    <row r="15" spans="1:13" ht="21" x14ac:dyDescent="0.25">
      <c r="A15" s="2" t="s">
        <v>3</v>
      </c>
      <c r="H15" s="3"/>
    </row>
    <row r="16" spans="1:13" x14ac:dyDescent="0.2">
      <c r="H16" s="3"/>
    </row>
    <row r="17" spans="1:13" x14ac:dyDescent="0.2">
      <c r="A17" s="108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</row>
    <row r="18" spans="1:13" x14ac:dyDescent="0.2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</row>
    <row r="19" spans="1:13" x14ac:dyDescent="0.2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</row>
    <row r="20" spans="1:13" x14ac:dyDescent="0.2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</row>
    <row r="21" spans="1:13" x14ac:dyDescent="0.2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</row>
    <row r="22" spans="1:13" x14ac:dyDescent="0.2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</row>
    <row r="23" spans="1:13" x14ac:dyDescent="0.2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</row>
    <row r="24" spans="1:13" x14ac:dyDescent="0.2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</row>
    <row r="25" spans="1:13" x14ac:dyDescent="0.2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</row>
    <row r="26" spans="1:13" x14ac:dyDescent="0.2">
      <c r="A26" s="108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</row>
  </sheetData>
  <mergeCells count="11">
    <mergeCell ref="A8:M8"/>
    <mergeCell ref="A3:M3"/>
    <mergeCell ref="A4:M4"/>
    <mergeCell ref="A5:M5"/>
    <mergeCell ref="A6:M6"/>
    <mergeCell ref="A7:M7"/>
    <mergeCell ref="A9:M9"/>
    <mergeCell ref="A10:M10"/>
    <mergeCell ref="A11:M11"/>
    <mergeCell ref="A12:M12"/>
    <mergeCell ref="A17:M26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CBDCA-840F-4B08-B922-517A3AE3B9EB}">
  <dimension ref="B3:J61"/>
  <sheetViews>
    <sheetView zoomScale="90" workbookViewId="0">
      <selection activeCell="L24" sqref="L24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43" t="s">
        <v>174</v>
      </c>
      <c r="C3" s="14" t="s">
        <v>77</v>
      </c>
      <c r="D3" s="14" t="s">
        <v>78</v>
      </c>
      <c r="E3" s="14" t="s">
        <v>79</v>
      </c>
      <c r="F3" s="14" t="s">
        <v>80</v>
      </c>
      <c r="G3" s="14" t="s">
        <v>58</v>
      </c>
      <c r="H3" s="14" t="s">
        <v>81</v>
      </c>
      <c r="I3" s="25" t="s">
        <v>82</v>
      </c>
      <c r="J3" s="14" t="s">
        <v>175</v>
      </c>
    </row>
    <row r="4" spans="2:10" x14ac:dyDescent="0.15">
      <c r="B4" s="191" t="s">
        <v>49</v>
      </c>
      <c r="C4" s="46">
        <v>15</v>
      </c>
      <c r="D4" s="46">
        <v>15</v>
      </c>
      <c r="E4" s="46">
        <v>15</v>
      </c>
      <c r="F4" s="46">
        <v>20</v>
      </c>
      <c r="G4" s="46">
        <v>15</v>
      </c>
      <c r="H4" s="46">
        <v>10</v>
      </c>
      <c r="I4" s="46">
        <f>SUM(C4:H4)</f>
        <v>90</v>
      </c>
      <c r="J4" s="200">
        <f>SUM(I4:I9)/6</f>
        <v>93.833333333333329</v>
      </c>
    </row>
    <row r="5" spans="2:10" x14ac:dyDescent="0.15">
      <c r="B5" s="192"/>
      <c r="C5" s="46">
        <v>25</v>
      </c>
      <c r="D5" s="46">
        <v>15</v>
      </c>
      <c r="E5" s="46">
        <v>15</v>
      </c>
      <c r="F5" s="46">
        <v>19</v>
      </c>
      <c r="G5" s="46">
        <v>15</v>
      </c>
      <c r="H5" s="46">
        <v>9</v>
      </c>
      <c r="I5" s="46">
        <f t="shared" ref="I5:I9" si="0">SUM(C5:H5)</f>
        <v>98</v>
      </c>
      <c r="J5" s="201"/>
    </row>
    <row r="6" spans="2:10" x14ac:dyDescent="0.15">
      <c r="B6" s="192"/>
      <c r="C6" s="46">
        <v>25</v>
      </c>
      <c r="D6" s="46">
        <v>15</v>
      </c>
      <c r="E6" s="46">
        <v>10</v>
      </c>
      <c r="F6" s="46">
        <v>20</v>
      </c>
      <c r="G6" s="46">
        <v>15</v>
      </c>
      <c r="H6" s="46">
        <v>7</v>
      </c>
      <c r="I6" s="46">
        <f t="shared" si="0"/>
        <v>92</v>
      </c>
      <c r="J6" s="201"/>
    </row>
    <row r="7" spans="2:10" x14ac:dyDescent="0.15">
      <c r="B7" s="192"/>
      <c r="C7" s="46">
        <v>24</v>
      </c>
      <c r="D7" s="46">
        <v>15</v>
      </c>
      <c r="E7" s="46">
        <v>15</v>
      </c>
      <c r="F7" s="46">
        <v>20</v>
      </c>
      <c r="G7" s="46">
        <v>14</v>
      </c>
      <c r="H7" s="46">
        <v>10</v>
      </c>
      <c r="I7" s="46">
        <f t="shared" si="0"/>
        <v>98</v>
      </c>
      <c r="J7" s="201"/>
    </row>
    <row r="8" spans="2:10" x14ac:dyDescent="0.15">
      <c r="B8" s="192"/>
      <c r="C8" s="46">
        <v>25</v>
      </c>
      <c r="D8" s="46">
        <v>15</v>
      </c>
      <c r="E8" s="46">
        <v>15</v>
      </c>
      <c r="F8" s="46">
        <v>20</v>
      </c>
      <c r="G8" s="46">
        <v>10</v>
      </c>
      <c r="H8" s="46">
        <v>9</v>
      </c>
      <c r="I8" s="46">
        <f t="shared" si="0"/>
        <v>94</v>
      </c>
      <c r="J8" s="201"/>
    </row>
    <row r="9" spans="2:10" x14ac:dyDescent="0.15">
      <c r="B9" s="192"/>
      <c r="C9" s="46">
        <v>23</v>
      </c>
      <c r="D9" s="46">
        <v>14</v>
      </c>
      <c r="E9" s="46">
        <v>14</v>
      </c>
      <c r="F9" s="46">
        <v>20</v>
      </c>
      <c r="G9" s="46">
        <v>12</v>
      </c>
      <c r="H9" s="46">
        <v>8</v>
      </c>
      <c r="I9" s="46">
        <f t="shared" si="0"/>
        <v>91</v>
      </c>
      <c r="J9" s="201"/>
    </row>
    <row r="10" spans="2:10" x14ac:dyDescent="0.15">
      <c r="B10" s="194" t="s">
        <v>50</v>
      </c>
      <c r="C10" s="12">
        <v>23</v>
      </c>
      <c r="D10" s="12">
        <v>15</v>
      </c>
      <c r="E10" s="12">
        <v>15</v>
      </c>
      <c r="F10" s="12">
        <v>20</v>
      </c>
      <c r="G10" s="12">
        <v>15</v>
      </c>
      <c r="H10" s="12">
        <v>10</v>
      </c>
      <c r="I10" s="12">
        <f t="shared" ref="I10:I30" si="1">SUM(C10:H10)</f>
        <v>98</v>
      </c>
      <c r="J10" s="200">
        <f t="shared" ref="J10" si="2">SUM(I10:I15)/6</f>
        <v>84.333333333333329</v>
      </c>
    </row>
    <row r="11" spans="2:10" x14ac:dyDescent="0.15">
      <c r="B11" s="195"/>
      <c r="C11" s="12">
        <v>21</v>
      </c>
      <c r="D11" s="12">
        <v>13</v>
      </c>
      <c r="E11" s="12">
        <v>13</v>
      </c>
      <c r="F11" s="12">
        <v>14</v>
      </c>
      <c r="G11" s="12">
        <v>14</v>
      </c>
      <c r="H11" s="12">
        <v>9</v>
      </c>
      <c r="I11" s="12">
        <f t="shared" si="1"/>
        <v>84</v>
      </c>
      <c r="J11" s="201"/>
    </row>
    <row r="12" spans="2:10" x14ac:dyDescent="0.15">
      <c r="B12" s="195"/>
      <c r="C12" s="12">
        <v>20</v>
      </c>
      <c r="D12" s="12">
        <v>15</v>
      </c>
      <c r="E12" s="12">
        <v>10</v>
      </c>
      <c r="F12" s="12">
        <v>15</v>
      </c>
      <c r="G12" s="12">
        <v>15</v>
      </c>
      <c r="H12" s="12">
        <v>8</v>
      </c>
      <c r="I12" s="12">
        <f t="shared" si="1"/>
        <v>83</v>
      </c>
      <c r="J12" s="201"/>
    </row>
    <row r="13" spans="2:10" x14ac:dyDescent="0.15">
      <c r="B13" s="195"/>
      <c r="C13" s="12">
        <v>25</v>
      </c>
      <c r="D13" s="12">
        <v>15</v>
      </c>
      <c r="E13" s="12">
        <v>15</v>
      </c>
      <c r="F13" s="12">
        <v>20</v>
      </c>
      <c r="G13" s="12">
        <v>14</v>
      </c>
      <c r="H13" s="12">
        <v>10</v>
      </c>
      <c r="I13" s="12">
        <f t="shared" si="1"/>
        <v>99</v>
      </c>
      <c r="J13" s="201"/>
    </row>
    <row r="14" spans="2:10" x14ac:dyDescent="0.15">
      <c r="B14" s="195"/>
      <c r="C14" s="12">
        <v>15</v>
      </c>
      <c r="D14" s="12">
        <v>10</v>
      </c>
      <c r="E14" s="12">
        <v>15</v>
      </c>
      <c r="F14" s="12">
        <v>10</v>
      </c>
      <c r="G14" s="12">
        <v>10</v>
      </c>
      <c r="H14" s="12">
        <v>5</v>
      </c>
      <c r="I14" s="12">
        <f t="shared" si="1"/>
        <v>65</v>
      </c>
      <c r="J14" s="201"/>
    </row>
    <row r="15" spans="2:10" x14ac:dyDescent="0.15">
      <c r="B15" s="195"/>
      <c r="C15" s="12">
        <v>22</v>
      </c>
      <c r="D15" s="12">
        <v>10</v>
      </c>
      <c r="E15" s="12">
        <v>12</v>
      </c>
      <c r="F15" s="12">
        <v>15</v>
      </c>
      <c r="G15" s="12">
        <v>10</v>
      </c>
      <c r="H15" s="12">
        <v>8</v>
      </c>
      <c r="I15" s="12">
        <f t="shared" si="1"/>
        <v>77</v>
      </c>
      <c r="J15" s="201"/>
    </row>
    <row r="16" spans="2:10" x14ac:dyDescent="0.15">
      <c r="B16" s="191" t="s">
        <v>51</v>
      </c>
      <c r="C16" s="46">
        <v>20</v>
      </c>
      <c r="D16" s="46">
        <v>13</v>
      </c>
      <c r="E16" s="46">
        <v>15</v>
      </c>
      <c r="F16" s="46">
        <v>20</v>
      </c>
      <c r="G16" s="46">
        <v>15</v>
      </c>
      <c r="H16" s="46">
        <v>10</v>
      </c>
      <c r="I16" s="46">
        <f t="shared" si="1"/>
        <v>93</v>
      </c>
      <c r="J16" s="200">
        <f t="shared" ref="J16" si="3">SUM(I16:I21)/6</f>
        <v>83.666666666666671</v>
      </c>
    </row>
    <row r="17" spans="2:10" x14ac:dyDescent="0.15">
      <c r="B17" s="192"/>
      <c r="C17" s="46">
        <v>21</v>
      </c>
      <c r="D17" s="46">
        <v>13</v>
      </c>
      <c r="E17" s="46">
        <v>13</v>
      </c>
      <c r="F17" s="46">
        <v>13</v>
      </c>
      <c r="G17" s="46">
        <v>13</v>
      </c>
      <c r="H17" s="46">
        <v>10</v>
      </c>
      <c r="I17" s="46">
        <f t="shared" si="1"/>
        <v>83</v>
      </c>
      <c r="J17" s="201"/>
    </row>
    <row r="18" spans="2:10" x14ac:dyDescent="0.15">
      <c r="B18" s="192"/>
      <c r="C18" s="46">
        <v>15</v>
      </c>
      <c r="D18" s="46">
        <v>15</v>
      </c>
      <c r="E18" s="46">
        <v>10</v>
      </c>
      <c r="F18" s="46">
        <v>15</v>
      </c>
      <c r="G18" s="46">
        <v>15</v>
      </c>
      <c r="H18" s="46">
        <v>9</v>
      </c>
      <c r="I18" s="46">
        <f t="shared" si="1"/>
        <v>79</v>
      </c>
      <c r="J18" s="201"/>
    </row>
    <row r="19" spans="2:10" x14ac:dyDescent="0.15">
      <c r="B19" s="192"/>
      <c r="C19" s="46">
        <v>24</v>
      </c>
      <c r="D19" s="46">
        <v>15</v>
      </c>
      <c r="E19" s="46">
        <v>15</v>
      </c>
      <c r="F19" s="46">
        <v>20</v>
      </c>
      <c r="G19" s="46">
        <v>14</v>
      </c>
      <c r="H19" s="46">
        <v>10</v>
      </c>
      <c r="I19" s="46">
        <f t="shared" si="1"/>
        <v>98</v>
      </c>
      <c r="J19" s="201"/>
    </row>
    <row r="20" spans="2:10" x14ac:dyDescent="0.15">
      <c r="B20" s="192"/>
      <c r="C20" s="46">
        <v>15</v>
      </c>
      <c r="D20" s="46">
        <v>10</v>
      </c>
      <c r="E20" s="46">
        <v>15</v>
      </c>
      <c r="F20" s="46">
        <v>10</v>
      </c>
      <c r="G20" s="46">
        <v>10</v>
      </c>
      <c r="H20" s="46">
        <v>5</v>
      </c>
      <c r="I20" s="46">
        <f t="shared" si="1"/>
        <v>65</v>
      </c>
      <c r="J20" s="201"/>
    </row>
    <row r="21" spans="2:10" x14ac:dyDescent="0.15">
      <c r="B21" s="192"/>
      <c r="C21" s="46">
        <v>20</v>
      </c>
      <c r="D21" s="46">
        <v>15</v>
      </c>
      <c r="E21" s="46">
        <v>15</v>
      </c>
      <c r="F21" s="46">
        <v>12</v>
      </c>
      <c r="G21" s="46">
        <v>15</v>
      </c>
      <c r="H21" s="46">
        <v>7</v>
      </c>
      <c r="I21" s="46">
        <f t="shared" si="1"/>
        <v>84</v>
      </c>
      <c r="J21" s="201"/>
    </row>
    <row r="22" spans="2:10" x14ac:dyDescent="0.15">
      <c r="B22" s="194" t="s">
        <v>52</v>
      </c>
      <c r="C22" s="12"/>
      <c r="D22" s="12"/>
      <c r="E22" s="12"/>
      <c r="F22" s="12"/>
      <c r="G22" s="12"/>
      <c r="H22" s="12"/>
      <c r="I22" s="12">
        <f t="shared" si="1"/>
        <v>0</v>
      </c>
      <c r="J22" s="200">
        <f t="shared" ref="J22" si="4">SUM(I22:I26)/5</f>
        <v>0</v>
      </c>
    </row>
    <row r="23" spans="2:10" x14ac:dyDescent="0.15">
      <c r="B23" s="195"/>
      <c r="C23" s="12"/>
      <c r="D23" s="12"/>
      <c r="E23" s="12"/>
      <c r="F23" s="12"/>
      <c r="G23" s="12"/>
      <c r="H23" s="12"/>
      <c r="I23" s="12">
        <f t="shared" si="1"/>
        <v>0</v>
      </c>
      <c r="J23" s="201"/>
    </row>
    <row r="24" spans="2:10" x14ac:dyDescent="0.15">
      <c r="B24" s="195"/>
      <c r="C24" s="12"/>
      <c r="D24" s="12"/>
      <c r="E24" s="12"/>
      <c r="F24" s="12"/>
      <c r="G24" s="12"/>
      <c r="H24" s="12"/>
      <c r="I24" s="12">
        <f t="shared" si="1"/>
        <v>0</v>
      </c>
      <c r="J24" s="201"/>
    </row>
    <row r="25" spans="2:10" x14ac:dyDescent="0.15">
      <c r="B25" s="195"/>
      <c r="C25" s="12"/>
      <c r="D25" s="12"/>
      <c r="E25" s="12"/>
      <c r="F25" s="12"/>
      <c r="G25" s="12"/>
      <c r="H25" s="12"/>
      <c r="I25" s="12">
        <f t="shared" si="1"/>
        <v>0</v>
      </c>
      <c r="J25" s="201"/>
    </row>
    <row r="26" spans="2:10" x14ac:dyDescent="0.15">
      <c r="B26" s="203"/>
      <c r="C26" s="12"/>
      <c r="D26" s="12"/>
      <c r="E26" s="12"/>
      <c r="F26" s="12"/>
      <c r="G26" s="12"/>
      <c r="H26" s="12"/>
      <c r="I26" s="12">
        <f t="shared" si="1"/>
        <v>0</v>
      </c>
      <c r="J26" s="202"/>
    </row>
    <row r="27" spans="2:10" x14ac:dyDescent="0.15">
      <c r="B27" s="191" t="s">
        <v>53</v>
      </c>
      <c r="C27" s="46"/>
      <c r="D27" s="46"/>
      <c r="E27" s="46"/>
      <c r="F27" s="46"/>
      <c r="G27" s="46"/>
      <c r="H27" s="46"/>
      <c r="I27" s="46">
        <f t="shared" si="1"/>
        <v>0</v>
      </c>
      <c r="J27" s="200">
        <f t="shared" ref="J27" si="5">SUM(I27:I31)/5</f>
        <v>0</v>
      </c>
    </row>
    <row r="28" spans="2:10" x14ac:dyDescent="0.15">
      <c r="B28" s="192"/>
      <c r="C28" s="46"/>
      <c r="D28" s="46"/>
      <c r="E28" s="46"/>
      <c r="F28" s="46"/>
      <c r="G28" s="46"/>
      <c r="H28" s="46"/>
      <c r="I28" s="46">
        <f t="shared" si="1"/>
        <v>0</v>
      </c>
      <c r="J28" s="201"/>
    </row>
    <row r="29" spans="2:10" x14ac:dyDescent="0.15">
      <c r="B29" s="192"/>
      <c r="C29" s="46"/>
      <c r="D29" s="46"/>
      <c r="E29" s="46"/>
      <c r="F29" s="46"/>
      <c r="G29" s="46"/>
      <c r="H29" s="46"/>
      <c r="I29" s="46">
        <f t="shared" si="1"/>
        <v>0</v>
      </c>
      <c r="J29" s="201"/>
    </row>
    <row r="30" spans="2:10" x14ac:dyDescent="0.15">
      <c r="B30" s="192"/>
      <c r="C30" s="46"/>
      <c r="D30" s="46"/>
      <c r="E30" s="46"/>
      <c r="F30" s="46"/>
      <c r="G30" s="46"/>
      <c r="H30" s="46"/>
      <c r="I30" s="46">
        <f t="shared" si="1"/>
        <v>0</v>
      </c>
      <c r="J30" s="201"/>
    </row>
    <row r="31" spans="2:10" x14ac:dyDescent="0.15">
      <c r="B31" s="204"/>
      <c r="C31" s="46"/>
      <c r="D31" s="46"/>
      <c r="E31" s="46"/>
      <c r="F31" s="46"/>
      <c r="G31" s="46"/>
      <c r="H31" s="46"/>
      <c r="I31" s="46">
        <f t="shared" ref="I31:I49" si="6">SUM(C31:H31)</f>
        <v>0</v>
      </c>
      <c r="J31" s="202"/>
    </row>
    <row r="32" spans="2:10" x14ac:dyDescent="0.15">
      <c r="B32" s="194" t="s">
        <v>54</v>
      </c>
      <c r="C32" s="12"/>
      <c r="D32" s="12"/>
      <c r="E32" s="12"/>
      <c r="F32" s="12"/>
      <c r="G32" s="12"/>
      <c r="H32" s="12"/>
      <c r="I32" s="12">
        <f t="shared" si="6"/>
        <v>0</v>
      </c>
      <c r="J32" s="200">
        <f t="shared" ref="J32" si="7">SUM(I32:I36)/5</f>
        <v>0</v>
      </c>
    </row>
    <row r="33" spans="2:10" x14ac:dyDescent="0.15">
      <c r="B33" s="195"/>
      <c r="C33" s="12"/>
      <c r="D33" s="12"/>
      <c r="E33" s="12"/>
      <c r="F33" s="12"/>
      <c r="G33" s="12"/>
      <c r="H33" s="12"/>
      <c r="I33" s="12">
        <f t="shared" si="6"/>
        <v>0</v>
      </c>
      <c r="J33" s="201"/>
    </row>
    <row r="34" spans="2:10" x14ac:dyDescent="0.15">
      <c r="B34" s="195"/>
      <c r="C34" s="12"/>
      <c r="D34" s="12"/>
      <c r="E34" s="12"/>
      <c r="F34" s="12"/>
      <c r="G34" s="12"/>
      <c r="H34" s="12"/>
      <c r="I34" s="12">
        <f t="shared" si="6"/>
        <v>0</v>
      </c>
      <c r="J34" s="201"/>
    </row>
    <row r="35" spans="2:10" x14ac:dyDescent="0.15">
      <c r="B35" s="195"/>
      <c r="C35" s="12"/>
      <c r="D35" s="12"/>
      <c r="E35" s="12"/>
      <c r="F35" s="12"/>
      <c r="G35" s="12"/>
      <c r="H35" s="12"/>
      <c r="I35" s="12">
        <f t="shared" si="6"/>
        <v>0</v>
      </c>
      <c r="J35" s="201"/>
    </row>
    <row r="36" spans="2:10" x14ac:dyDescent="0.15">
      <c r="B36" s="203"/>
      <c r="C36" s="12"/>
      <c r="D36" s="12"/>
      <c r="E36" s="12"/>
      <c r="F36" s="12"/>
      <c r="G36" s="12"/>
      <c r="H36" s="12"/>
      <c r="I36" s="12">
        <f t="shared" si="6"/>
        <v>0</v>
      </c>
      <c r="J36" s="202"/>
    </row>
    <row r="37" spans="2:10" x14ac:dyDescent="0.15">
      <c r="B37" s="191" t="s">
        <v>55</v>
      </c>
      <c r="C37" s="46"/>
      <c r="D37" s="46"/>
      <c r="E37" s="46"/>
      <c r="F37" s="46"/>
      <c r="G37" s="46"/>
      <c r="H37" s="46"/>
      <c r="I37" s="46">
        <f t="shared" si="6"/>
        <v>0</v>
      </c>
      <c r="J37" s="200">
        <f t="shared" ref="J37" si="8">SUM(I37:I41)/5</f>
        <v>0</v>
      </c>
    </row>
    <row r="38" spans="2:10" x14ac:dyDescent="0.15">
      <c r="B38" s="192"/>
      <c r="C38" s="46"/>
      <c r="D38" s="46"/>
      <c r="E38" s="46"/>
      <c r="F38" s="46"/>
      <c r="G38" s="46"/>
      <c r="H38" s="46"/>
      <c r="I38" s="46">
        <f t="shared" si="6"/>
        <v>0</v>
      </c>
      <c r="J38" s="201"/>
    </row>
    <row r="39" spans="2:10" x14ac:dyDescent="0.15">
      <c r="B39" s="192"/>
      <c r="C39" s="46"/>
      <c r="D39" s="46"/>
      <c r="E39" s="46"/>
      <c r="F39" s="46"/>
      <c r="G39" s="46"/>
      <c r="H39" s="46"/>
      <c r="I39" s="46">
        <f t="shared" si="6"/>
        <v>0</v>
      </c>
      <c r="J39" s="201"/>
    </row>
    <row r="40" spans="2:10" x14ac:dyDescent="0.15">
      <c r="B40" s="192"/>
      <c r="C40" s="46"/>
      <c r="D40" s="46"/>
      <c r="E40" s="46"/>
      <c r="F40" s="46"/>
      <c r="G40" s="46"/>
      <c r="H40" s="46"/>
      <c r="I40" s="46">
        <f t="shared" si="6"/>
        <v>0</v>
      </c>
      <c r="J40" s="201"/>
    </row>
    <row r="41" spans="2:10" x14ac:dyDescent="0.15">
      <c r="B41" s="204"/>
      <c r="C41" s="46"/>
      <c r="D41" s="46"/>
      <c r="E41" s="46"/>
      <c r="F41" s="46"/>
      <c r="G41" s="46"/>
      <c r="H41" s="46"/>
      <c r="I41" s="46">
        <f t="shared" si="6"/>
        <v>0</v>
      </c>
      <c r="J41" s="202"/>
    </row>
    <row r="42" spans="2:10" x14ac:dyDescent="0.15">
      <c r="B42" s="194" t="s">
        <v>56</v>
      </c>
      <c r="C42" s="12"/>
      <c r="D42" s="12"/>
      <c r="E42" s="12"/>
      <c r="F42" s="12"/>
      <c r="G42" s="12"/>
      <c r="H42" s="12"/>
      <c r="I42" s="12">
        <f t="shared" si="6"/>
        <v>0</v>
      </c>
      <c r="J42" s="197">
        <f>SUM(I42:I45)/3</f>
        <v>0</v>
      </c>
    </row>
    <row r="43" spans="2:10" x14ac:dyDescent="0.15">
      <c r="B43" s="195"/>
      <c r="C43" s="12"/>
      <c r="D43" s="12"/>
      <c r="E43" s="12"/>
      <c r="F43" s="12"/>
      <c r="G43" s="12"/>
      <c r="H43" s="12"/>
      <c r="I43" s="12">
        <f t="shared" si="6"/>
        <v>0</v>
      </c>
      <c r="J43" s="198"/>
    </row>
    <row r="44" spans="2:10" x14ac:dyDescent="0.15">
      <c r="B44" s="195"/>
      <c r="C44" s="12"/>
      <c r="D44" s="12"/>
      <c r="E44" s="12"/>
      <c r="F44" s="12"/>
      <c r="G44" s="12"/>
      <c r="H44" s="12"/>
      <c r="I44" s="12">
        <f t="shared" si="6"/>
        <v>0</v>
      </c>
      <c r="J44" s="198"/>
    </row>
    <row r="45" spans="2:10" x14ac:dyDescent="0.15">
      <c r="B45" s="203"/>
      <c r="C45" s="12"/>
      <c r="D45" s="12"/>
      <c r="E45" s="12"/>
      <c r="F45" s="12"/>
      <c r="G45" s="12"/>
      <c r="H45" s="12"/>
      <c r="I45" s="12">
        <f t="shared" si="6"/>
        <v>0</v>
      </c>
      <c r="J45" s="199"/>
    </row>
    <row r="46" spans="2:10" x14ac:dyDescent="0.15">
      <c r="B46" s="191" t="s">
        <v>57</v>
      </c>
      <c r="C46" s="46"/>
      <c r="D46" s="46"/>
      <c r="E46" s="46"/>
      <c r="F46" s="46"/>
      <c r="G46" s="46"/>
      <c r="H46" s="46"/>
      <c r="I46" s="46">
        <f t="shared" si="6"/>
        <v>0</v>
      </c>
      <c r="J46" s="200">
        <f>SUM(I46:I49)/3</f>
        <v>0</v>
      </c>
    </row>
    <row r="47" spans="2:10" x14ac:dyDescent="0.15">
      <c r="B47" s="192"/>
      <c r="C47" s="46"/>
      <c r="D47" s="46"/>
      <c r="E47" s="46"/>
      <c r="F47" s="46"/>
      <c r="G47" s="46"/>
      <c r="H47" s="46"/>
      <c r="I47" s="46">
        <f t="shared" si="6"/>
        <v>0</v>
      </c>
      <c r="J47" s="201"/>
    </row>
    <row r="48" spans="2:10" x14ac:dyDescent="0.15">
      <c r="B48" s="192"/>
      <c r="C48" s="46"/>
      <c r="D48" s="46"/>
      <c r="E48" s="46"/>
      <c r="F48" s="46"/>
      <c r="G48" s="46"/>
      <c r="H48" s="46"/>
      <c r="I48" s="46">
        <f t="shared" si="6"/>
        <v>0</v>
      </c>
      <c r="J48" s="201"/>
    </row>
    <row r="49" spans="2:10" x14ac:dyDescent="0.15">
      <c r="B49" s="204"/>
      <c r="C49" s="46"/>
      <c r="D49" s="46"/>
      <c r="E49" s="46"/>
      <c r="F49" s="46"/>
      <c r="G49" s="46"/>
      <c r="H49" s="46"/>
      <c r="I49" s="46">
        <f t="shared" si="6"/>
        <v>0</v>
      </c>
      <c r="J49" s="202"/>
    </row>
    <row r="51" spans="2:10" x14ac:dyDescent="0.15">
      <c r="B51" s="47" t="s">
        <v>176</v>
      </c>
    </row>
    <row r="52" spans="2:10" ht="60" x14ac:dyDescent="0.15">
      <c r="B52" s="43" t="s">
        <v>174</v>
      </c>
      <c r="C52" s="14" t="s">
        <v>77</v>
      </c>
      <c r="D52" s="14" t="s">
        <v>78</v>
      </c>
      <c r="E52" s="14" t="s">
        <v>79</v>
      </c>
      <c r="F52" s="14" t="s">
        <v>80</v>
      </c>
      <c r="G52" s="14" t="s">
        <v>58</v>
      </c>
      <c r="H52" s="14" t="s">
        <v>81</v>
      </c>
      <c r="I52" s="25" t="s">
        <v>82</v>
      </c>
      <c r="J52" s="48"/>
    </row>
    <row r="53" spans="2:10" x14ac:dyDescent="0.15">
      <c r="B53" s="12" t="s">
        <v>49</v>
      </c>
      <c r="C53" s="44">
        <f t="shared" ref="C53:H53" si="9">AVERAGE(C4:C9)</f>
        <v>22.833333333333332</v>
      </c>
      <c r="D53" s="44">
        <f t="shared" si="9"/>
        <v>14.833333333333334</v>
      </c>
      <c r="E53" s="44">
        <f t="shared" si="9"/>
        <v>14</v>
      </c>
      <c r="F53" s="44">
        <f t="shared" si="9"/>
        <v>19.833333333333332</v>
      </c>
      <c r="G53" s="44">
        <f t="shared" si="9"/>
        <v>13.5</v>
      </c>
      <c r="H53" s="44">
        <f t="shared" si="9"/>
        <v>8.8333333333333339</v>
      </c>
      <c r="I53" s="44">
        <f>SUM(C53:H53)</f>
        <v>93.833333333333329</v>
      </c>
    </row>
    <row r="54" spans="2:10" x14ac:dyDescent="0.15">
      <c r="B54" s="12" t="s">
        <v>50</v>
      </c>
      <c r="C54" s="44">
        <f t="shared" ref="C54:H54" si="10">AVERAGE(C10:C15)</f>
        <v>21</v>
      </c>
      <c r="D54" s="44">
        <f t="shared" si="10"/>
        <v>13</v>
      </c>
      <c r="E54" s="44">
        <f t="shared" si="10"/>
        <v>13.333333333333334</v>
      </c>
      <c r="F54" s="44">
        <f t="shared" si="10"/>
        <v>15.666666666666666</v>
      </c>
      <c r="G54" s="44">
        <f t="shared" si="10"/>
        <v>13</v>
      </c>
      <c r="H54" s="44">
        <f t="shared" si="10"/>
        <v>8.3333333333333339</v>
      </c>
      <c r="I54" s="44">
        <f t="shared" ref="I54:I55" si="11">SUM(C54:H54)</f>
        <v>84.333333333333329</v>
      </c>
    </row>
    <row r="55" spans="2:10" x14ac:dyDescent="0.15">
      <c r="B55" s="12" t="s">
        <v>51</v>
      </c>
      <c r="C55" s="44">
        <f t="shared" ref="C55:H55" si="12">AVERAGE(C16:C21)</f>
        <v>19.166666666666668</v>
      </c>
      <c r="D55" s="44">
        <f t="shared" si="12"/>
        <v>13.5</v>
      </c>
      <c r="E55" s="44">
        <f t="shared" si="12"/>
        <v>13.833333333333334</v>
      </c>
      <c r="F55" s="44">
        <f t="shared" si="12"/>
        <v>15</v>
      </c>
      <c r="G55" s="44">
        <f t="shared" si="12"/>
        <v>13.666666666666666</v>
      </c>
      <c r="H55" s="44">
        <f t="shared" si="12"/>
        <v>8.5</v>
      </c>
      <c r="I55" s="44">
        <f t="shared" si="11"/>
        <v>83.666666666666671</v>
      </c>
    </row>
    <row r="56" spans="2:10" x14ac:dyDescent="0.15">
      <c r="B56" s="12"/>
      <c r="C56" s="44"/>
      <c r="D56" s="44"/>
      <c r="E56" s="44"/>
      <c r="F56" s="44"/>
      <c r="G56" s="44"/>
      <c r="H56" s="44"/>
      <c r="I56" s="44"/>
    </row>
    <row r="57" spans="2:10" x14ac:dyDescent="0.15">
      <c r="B57" s="12"/>
      <c r="C57" s="44"/>
      <c r="D57" s="44"/>
      <c r="E57" s="44"/>
      <c r="F57" s="44"/>
      <c r="G57" s="44"/>
      <c r="H57" s="44"/>
      <c r="I57" s="44"/>
    </row>
    <row r="58" spans="2:10" x14ac:dyDescent="0.15">
      <c r="B58" s="12"/>
      <c r="C58" s="44"/>
      <c r="D58" s="44"/>
      <c r="E58" s="44"/>
      <c r="F58" s="44"/>
      <c r="G58" s="44"/>
      <c r="H58" s="44"/>
      <c r="I58" s="44"/>
    </row>
    <row r="59" spans="2:10" x14ac:dyDescent="0.15">
      <c r="B59" s="12"/>
      <c r="C59" s="44"/>
      <c r="D59" s="44"/>
      <c r="E59" s="44"/>
      <c r="F59" s="44"/>
      <c r="G59" s="44"/>
      <c r="H59" s="44"/>
      <c r="I59" s="44"/>
    </row>
    <row r="60" spans="2:10" x14ac:dyDescent="0.15">
      <c r="B60" s="12"/>
      <c r="C60" s="12"/>
      <c r="D60" s="12"/>
      <c r="E60" s="12"/>
      <c r="F60" s="12"/>
      <c r="G60" s="12"/>
      <c r="H60" s="12"/>
      <c r="I60" s="12"/>
    </row>
    <row r="61" spans="2:10" x14ac:dyDescent="0.15">
      <c r="B61" s="12"/>
      <c r="C61" s="12"/>
      <c r="D61" s="12"/>
      <c r="E61" s="12"/>
      <c r="F61" s="12"/>
      <c r="G61" s="12"/>
      <c r="H61" s="12"/>
      <c r="I61" s="12"/>
    </row>
  </sheetData>
  <mergeCells count="18">
    <mergeCell ref="B37:B41"/>
    <mergeCell ref="J37:J41"/>
    <mergeCell ref="B42:B45"/>
    <mergeCell ref="J42:J45"/>
    <mergeCell ref="B46:B49"/>
    <mergeCell ref="J46:J49"/>
    <mergeCell ref="B22:B26"/>
    <mergeCell ref="J22:J26"/>
    <mergeCell ref="B27:B31"/>
    <mergeCell ref="J27:J31"/>
    <mergeCell ref="B32:B36"/>
    <mergeCell ref="J32:J36"/>
    <mergeCell ref="B4:B9"/>
    <mergeCell ref="J4:J9"/>
    <mergeCell ref="B10:B15"/>
    <mergeCell ref="J10:J15"/>
    <mergeCell ref="B16:B21"/>
    <mergeCell ref="J16:J2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051A0-A11E-4ACE-8344-AE5D9633B341}">
  <dimension ref="B3:J48"/>
  <sheetViews>
    <sheetView zoomScale="90" workbookViewId="0">
      <selection activeCell="B41" sqref="B41:I43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43" t="s">
        <v>174</v>
      </c>
      <c r="C3" s="14" t="s">
        <v>77</v>
      </c>
      <c r="D3" s="14" t="s">
        <v>78</v>
      </c>
      <c r="E3" s="14" t="s">
        <v>79</v>
      </c>
      <c r="F3" s="14" t="s">
        <v>80</v>
      </c>
      <c r="G3" s="14" t="s">
        <v>58</v>
      </c>
      <c r="H3" s="14" t="s">
        <v>81</v>
      </c>
      <c r="I3" s="25" t="s">
        <v>82</v>
      </c>
      <c r="J3" s="14" t="s">
        <v>175</v>
      </c>
    </row>
    <row r="4" spans="2:10" x14ac:dyDescent="0.15">
      <c r="B4" s="191" t="s">
        <v>49</v>
      </c>
      <c r="C4" s="46">
        <v>22</v>
      </c>
      <c r="D4" s="46">
        <v>15</v>
      </c>
      <c r="E4" s="46">
        <v>15</v>
      </c>
      <c r="F4" s="46">
        <v>20</v>
      </c>
      <c r="G4" s="46">
        <v>12</v>
      </c>
      <c r="H4" s="46">
        <v>7</v>
      </c>
      <c r="I4" s="46">
        <f>SUM(C4:H4)</f>
        <v>91</v>
      </c>
      <c r="J4" s="193">
        <f>SUM(I4:I8)/5</f>
        <v>89.6</v>
      </c>
    </row>
    <row r="5" spans="2:10" x14ac:dyDescent="0.15">
      <c r="B5" s="192"/>
      <c r="C5" s="46">
        <v>24</v>
      </c>
      <c r="D5" s="46">
        <v>14</v>
      </c>
      <c r="E5" s="46">
        <v>14</v>
      </c>
      <c r="F5" s="46">
        <v>7</v>
      </c>
      <c r="G5" s="46">
        <v>14</v>
      </c>
      <c r="H5" s="46">
        <v>10</v>
      </c>
      <c r="I5" s="46">
        <f t="shared" ref="I5:I8" si="0">SUM(C5:H5)</f>
        <v>83</v>
      </c>
      <c r="J5" s="193"/>
    </row>
    <row r="6" spans="2:10" x14ac:dyDescent="0.15">
      <c r="B6" s="192"/>
      <c r="C6" s="46">
        <v>20</v>
      </c>
      <c r="D6" s="46">
        <v>10</v>
      </c>
      <c r="E6" s="46">
        <v>15</v>
      </c>
      <c r="F6" s="46">
        <v>20</v>
      </c>
      <c r="G6" s="46">
        <v>9</v>
      </c>
      <c r="H6" s="46">
        <v>8</v>
      </c>
      <c r="I6" s="46">
        <f t="shared" si="0"/>
        <v>82</v>
      </c>
      <c r="J6" s="193"/>
    </row>
    <row r="7" spans="2:10" x14ac:dyDescent="0.15">
      <c r="B7" s="192"/>
      <c r="C7" s="46">
        <v>24</v>
      </c>
      <c r="D7" s="46">
        <v>15</v>
      </c>
      <c r="E7" s="46">
        <v>15</v>
      </c>
      <c r="F7" s="46">
        <v>20</v>
      </c>
      <c r="G7" s="46">
        <v>14</v>
      </c>
      <c r="H7" s="46">
        <v>7</v>
      </c>
      <c r="I7" s="46">
        <f t="shared" si="0"/>
        <v>95</v>
      </c>
      <c r="J7" s="193"/>
    </row>
    <row r="8" spans="2:10" x14ac:dyDescent="0.15">
      <c r="B8" s="192"/>
      <c r="C8" s="46">
        <v>24</v>
      </c>
      <c r="D8" s="46">
        <v>15</v>
      </c>
      <c r="E8" s="46">
        <v>14</v>
      </c>
      <c r="F8" s="46">
        <v>20</v>
      </c>
      <c r="G8" s="46">
        <v>14</v>
      </c>
      <c r="H8" s="46">
        <v>10</v>
      </c>
      <c r="I8" s="46">
        <f t="shared" si="0"/>
        <v>97</v>
      </c>
      <c r="J8" s="193"/>
    </row>
    <row r="9" spans="2:10" x14ac:dyDescent="0.15">
      <c r="B9" s="194" t="s">
        <v>50</v>
      </c>
      <c r="C9" s="12"/>
      <c r="D9" s="12"/>
      <c r="E9" s="12"/>
      <c r="F9" s="12"/>
      <c r="G9" s="12"/>
      <c r="H9" s="12"/>
      <c r="I9" s="12">
        <f t="shared" ref="I9:I36" si="1">SUM(C9:H9)</f>
        <v>0</v>
      </c>
      <c r="J9" s="205">
        <f>SUM(I9:I11)/3</f>
        <v>0</v>
      </c>
    </row>
    <row r="10" spans="2:10" x14ac:dyDescent="0.15">
      <c r="B10" s="195"/>
      <c r="C10" s="12"/>
      <c r="D10" s="12"/>
      <c r="E10" s="12"/>
      <c r="F10" s="12"/>
      <c r="G10" s="12"/>
      <c r="H10" s="12"/>
      <c r="I10" s="12">
        <f t="shared" si="1"/>
        <v>0</v>
      </c>
      <c r="J10" s="205"/>
    </row>
    <row r="11" spans="2:10" x14ac:dyDescent="0.15">
      <c r="B11" s="195"/>
      <c r="C11" s="12"/>
      <c r="D11" s="12"/>
      <c r="E11" s="12"/>
      <c r="F11" s="12"/>
      <c r="G11" s="12"/>
      <c r="H11" s="12"/>
      <c r="I11" s="12">
        <f t="shared" si="1"/>
        <v>0</v>
      </c>
      <c r="J11" s="205"/>
    </row>
    <row r="12" spans="2:10" x14ac:dyDescent="0.15">
      <c r="B12" s="191" t="s">
        <v>51</v>
      </c>
      <c r="C12" s="46"/>
      <c r="D12" s="46"/>
      <c r="E12" s="46"/>
      <c r="F12" s="46"/>
      <c r="G12" s="46"/>
      <c r="H12" s="46"/>
      <c r="I12" s="46">
        <f t="shared" si="1"/>
        <v>0</v>
      </c>
      <c r="J12" s="193">
        <f>SUM(I12:I14)/3</f>
        <v>0</v>
      </c>
    </row>
    <row r="13" spans="2:10" x14ac:dyDescent="0.15">
      <c r="B13" s="192"/>
      <c r="C13" s="46"/>
      <c r="D13" s="46"/>
      <c r="E13" s="46"/>
      <c r="F13" s="46"/>
      <c r="G13" s="46"/>
      <c r="H13" s="46"/>
      <c r="I13" s="46">
        <f t="shared" si="1"/>
        <v>0</v>
      </c>
      <c r="J13" s="193"/>
    </row>
    <row r="14" spans="2:10" x14ac:dyDescent="0.15">
      <c r="B14" s="192"/>
      <c r="C14" s="46"/>
      <c r="D14" s="46"/>
      <c r="E14" s="46"/>
      <c r="F14" s="46"/>
      <c r="G14" s="46"/>
      <c r="H14" s="46"/>
      <c r="I14" s="46">
        <f t="shared" si="1"/>
        <v>0</v>
      </c>
      <c r="J14" s="193"/>
    </row>
    <row r="15" spans="2:10" x14ac:dyDescent="0.15">
      <c r="B15" s="194" t="s">
        <v>52</v>
      </c>
      <c r="C15" s="12"/>
      <c r="D15" s="12"/>
      <c r="E15" s="12"/>
      <c r="F15" s="12"/>
      <c r="G15" s="12"/>
      <c r="H15" s="12"/>
      <c r="I15" s="12">
        <f t="shared" si="1"/>
        <v>0</v>
      </c>
      <c r="J15" s="205">
        <f>SUM(I15:I17)/3</f>
        <v>0</v>
      </c>
    </row>
    <row r="16" spans="2:10" x14ac:dyDescent="0.15">
      <c r="B16" s="195"/>
      <c r="C16" s="12"/>
      <c r="D16" s="12"/>
      <c r="E16" s="12"/>
      <c r="F16" s="12"/>
      <c r="G16" s="12"/>
      <c r="H16" s="12"/>
      <c r="I16" s="12">
        <f t="shared" si="1"/>
        <v>0</v>
      </c>
      <c r="J16" s="205"/>
    </row>
    <row r="17" spans="2:10" x14ac:dyDescent="0.15">
      <c r="B17" s="195"/>
      <c r="C17" s="12"/>
      <c r="D17" s="12"/>
      <c r="E17" s="12"/>
      <c r="F17" s="12"/>
      <c r="G17" s="12"/>
      <c r="H17" s="12"/>
      <c r="I17" s="12">
        <f t="shared" si="1"/>
        <v>0</v>
      </c>
      <c r="J17" s="205"/>
    </row>
    <row r="18" spans="2:10" x14ac:dyDescent="0.15">
      <c r="B18" s="196" t="s">
        <v>53</v>
      </c>
      <c r="C18" s="46"/>
      <c r="D18" s="46"/>
      <c r="E18" s="46"/>
      <c r="F18" s="46"/>
      <c r="G18" s="46"/>
      <c r="H18" s="46"/>
      <c r="I18" s="46">
        <f t="shared" si="1"/>
        <v>0</v>
      </c>
      <c r="J18" s="193">
        <f>SUM(I18:I20)/3</f>
        <v>0</v>
      </c>
    </row>
    <row r="19" spans="2:10" x14ac:dyDescent="0.15">
      <c r="B19" s="196"/>
      <c r="C19" s="46"/>
      <c r="D19" s="46"/>
      <c r="E19" s="46"/>
      <c r="F19" s="46"/>
      <c r="G19" s="46"/>
      <c r="H19" s="46"/>
      <c r="I19" s="46">
        <f t="shared" si="1"/>
        <v>0</v>
      </c>
      <c r="J19" s="193"/>
    </row>
    <row r="20" spans="2:10" x14ac:dyDescent="0.15">
      <c r="B20" s="196"/>
      <c r="C20" s="46"/>
      <c r="D20" s="46"/>
      <c r="E20" s="46"/>
      <c r="F20" s="46"/>
      <c r="G20" s="46"/>
      <c r="H20" s="46"/>
      <c r="I20" s="46">
        <f t="shared" si="1"/>
        <v>0</v>
      </c>
      <c r="J20" s="193"/>
    </row>
    <row r="21" spans="2:10" x14ac:dyDescent="0.15">
      <c r="B21" s="194" t="s">
        <v>54</v>
      </c>
      <c r="C21" s="12"/>
      <c r="D21" s="12"/>
      <c r="E21" s="12"/>
      <c r="F21" s="12"/>
      <c r="G21" s="12"/>
      <c r="H21" s="12"/>
      <c r="I21" s="12">
        <f t="shared" si="1"/>
        <v>0</v>
      </c>
      <c r="J21" s="205">
        <f>SUM(I21:I24)/3</f>
        <v>0</v>
      </c>
    </row>
    <row r="22" spans="2:10" x14ac:dyDescent="0.15">
      <c r="B22" s="195"/>
      <c r="C22" s="12"/>
      <c r="D22" s="12"/>
      <c r="E22" s="12"/>
      <c r="F22" s="12"/>
      <c r="G22" s="12"/>
      <c r="H22" s="12"/>
      <c r="I22" s="12">
        <f t="shared" si="1"/>
        <v>0</v>
      </c>
      <c r="J22" s="205"/>
    </row>
    <row r="23" spans="2:10" x14ac:dyDescent="0.15">
      <c r="B23" s="195"/>
      <c r="C23" s="12"/>
      <c r="D23" s="12"/>
      <c r="E23" s="12"/>
      <c r="F23" s="12"/>
      <c r="G23" s="12"/>
      <c r="H23" s="12"/>
      <c r="I23" s="12">
        <f t="shared" si="1"/>
        <v>0</v>
      </c>
      <c r="J23" s="205"/>
    </row>
    <row r="24" spans="2:10" x14ac:dyDescent="0.15">
      <c r="B24" s="195"/>
      <c r="C24" s="12"/>
      <c r="D24" s="12"/>
      <c r="E24" s="12"/>
      <c r="F24" s="12"/>
      <c r="G24" s="12"/>
      <c r="H24" s="12"/>
      <c r="I24" s="12">
        <f t="shared" si="1"/>
        <v>0</v>
      </c>
      <c r="J24" s="205"/>
    </row>
    <row r="25" spans="2:10" x14ac:dyDescent="0.15">
      <c r="B25" s="191" t="s">
        <v>55</v>
      </c>
      <c r="C25" s="46"/>
      <c r="D25" s="46"/>
      <c r="E25" s="46"/>
      <c r="F25" s="46"/>
      <c r="G25" s="46"/>
      <c r="H25" s="46"/>
      <c r="I25" s="46">
        <f t="shared" si="1"/>
        <v>0</v>
      </c>
      <c r="J25" s="193">
        <f>SUM(I25:I28)/3</f>
        <v>0</v>
      </c>
    </row>
    <row r="26" spans="2:10" x14ac:dyDescent="0.15">
      <c r="B26" s="192"/>
      <c r="C26" s="46"/>
      <c r="D26" s="46"/>
      <c r="E26" s="46"/>
      <c r="F26" s="46"/>
      <c r="G26" s="46"/>
      <c r="H26" s="46"/>
      <c r="I26" s="46">
        <f t="shared" si="1"/>
        <v>0</v>
      </c>
      <c r="J26" s="193"/>
    </row>
    <row r="27" spans="2:10" x14ac:dyDescent="0.15">
      <c r="B27" s="192"/>
      <c r="C27" s="46"/>
      <c r="D27" s="46"/>
      <c r="E27" s="46"/>
      <c r="F27" s="46"/>
      <c r="G27" s="46"/>
      <c r="H27" s="46"/>
      <c r="I27" s="46">
        <f t="shared" si="1"/>
        <v>0</v>
      </c>
      <c r="J27" s="193"/>
    </row>
    <row r="28" spans="2:10" x14ac:dyDescent="0.15">
      <c r="B28" s="192"/>
      <c r="C28" s="46"/>
      <c r="D28" s="46"/>
      <c r="E28" s="46"/>
      <c r="F28" s="46"/>
      <c r="G28" s="46"/>
      <c r="H28" s="46"/>
      <c r="I28" s="46">
        <f t="shared" si="1"/>
        <v>0</v>
      </c>
      <c r="J28" s="193"/>
    </row>
    <row r="29" spans="2:10" x14ac:dyDescent="0.15">
      <c r="B29" s="194" t="s">
        <v>56</v>
      </c>
      <c r="C29" s="12"/>
      <c r="D29" s="12"/>
      <c r="E29" s="12"/>
      <c r="F29" s="12"/>
      <c r="G29" s="12"/>
      <c r="H29" s="12"/>
      <c r="I29" s="12">
        <f t="shared" si="1"/>
        <v>0</v>
      </c>
      <c r="J29" s="205">
        <f>SUM(I29:I32)/3</f>
        <v>0</v>
      </c>
    </row>
    <row r="30" spans="2:10" x14ac:dyDescent="0.15">
      <c r="B30" s="195"/>
      <c r="C30" s="12"/>
      <c r="D30" s="12"/>
      <c r="E30" s="12"/>
      <c r="F30" s="12"/>
      <c r="G30" s="12"/>
      <c r="H30" s="12"/>
      <c r="I30" s="12">
        <f t="shared" si="1"/>
        <v>0</v>
      </c>
      <c r="J30" s="205"/>
    </row>
    <row r="31" spans="2:10" x14ac:dyDescent="0.15">
      <c r="B31" s="195"/>
      <c r="C31" s="12"/>
      <c r="D31" s="12"/>
      <c r="E31" s="12"/>
      <c r="F31" s="12"/>
      <c r="G31" s="12"/>
      <c r="H31" s="12"/>
      <c r="I31" s="12">
        <f t="shared" si="1"/>
        <v>0</v>
      </c>
      <c r="J31" s="205"/>
    </row>
    <row r="32" spans="2:10" x14ac:dyDescent="0.15">
      <c r="B32" s="195"/>
      <c r="C32" s="12"/>
      <c r="D32" s="12"/>
      <c r="E32" s="12"/>
      <c r="F32" s="12"/>
      <c r="G32" s="12"/>
      <c r="H32" s="12"/>
      <c r="I32" s="12">
        <f t="shared" si="1"/>
        <v>0</v>
      </c>
      <c r="J32" s="205"/>
    </row>
    <row r="33" spans="2:10" x14ac:dyDescent="0.15">
      <c r="B33" s="196" t="s">
        <v>57</v>
      </c>
      <c r="C33" s="46"/>
      <c r="D33" s="46"/>
      <c r="E33" s="46"/>
      <c r="F33" s="46"/>
      <c r="G33" s="46"/>
      <c r="H33" s="46"/>
      <c r="I33" s="46">
        <f t="shared" si="1"/>
        <v>0</v>
      </c>
      <c r="J33" s="193">
        <f>SUM(I33:I36)/3</f>
        <v>0</v>
      </c>
    </row>
    <row r="34" spans="2:10" x14ac:dyDescent="0.15">
      <c r="B34" s="196"/>
      <c r="C34" s="46"/>
      <c r="D34" s="46"/>
      <c r="E34" s="46"/>
      <c r="F34" s="46"/>
      <c r="G34" s="46"/>
      <c r="H34" s="46"/>
      <c r="I34" s="46">
        <f t="shared" si="1"/>
        <v>0</v>
      </c>
      <c r="J34" s="193"/>
    </row>
    <row r="35" spans="2:10" x14ac:dyDescent="0.15">
      <c r="B35" s="196"/>
      <c r="C35" s="46"/>
      <c r="D35" s="46"/>
      <c r="E35" s="46"/>
      <c r="F35" s="46"/>
      <c r="G35" s="46"/>
      <c r="H35" s="46"/>
      <c r="I35" s="46">
        <f t="shared" si="1"/>
        <v>0</v>
      </c>
      <c r="J35" s="193"/>
    </row>
    <row r="36" spans="2:10" x14ac:dyDescent="0.15">
      <c r="B36" s="196"/>
      <c r="C36" s="46"/>
      <c r="D36" s="46"/>
      <c r="E36" s="46"/>
      <c r="F36" s="46"/>
      <c r="G36" s="46"/>
      <c r="H36" s="46"/>
      <c r="I36" s="46">
        <f t="shared" si="1"/>
        <v>0</v>
      </c>
      <c r="J36" s="193"/>
    </row>
    <row r="38" spans="2:10" x14ac:dyDescent="0.15">
      <c r="B38" s="47" t="s">
        <v>176</v>
      </c>
    </row>
    <row r="39" spans="2:10" ht="60" x14ac:dyDescent="0.15">
      <c r="B39" s="43" t="s">
        <v>174</v>
      </c>
      <c r="C39" s="14" t="s">
        <v>77</v>
      </c>
      <c r="D39" s="14" t="s">
        <v>78</v>
      </c>
      <c r="E39" s="14" t="s">
        <v>79</v>
      </c>
      <c r="F39" s="14" t="s">
        <v>80</v>
      </c>
      <c r="G39" s="14" t="s">
        <v>58</v>
      </c>
      <c r="H39" s="14" t="s">
        <v>81</v>
      </c>
      <c r="I39" s="25" t="s">
        <v>82</v>
      </c>
      <c r="J39" s="48"/>
    </row>
    <row r="40" spans="2:10" x14ac:dyDescent="0.15">
      <c r="B40" s="12" t="s">
        <v>49</v>
      </c>
      <c r="C40" s="44">
        <f t="shared" ref="C40:H40" si="2">AVERAGE(C4:C8)</f>
        <v>22.8</v>
      </c>
      <c r="D40" s="44">
        <f t="shared" si="2"/>
        <v>13.8</v>
      </c>
      <c r="E40" s="44">
        <f t="shared" si="2"/>
        <v>14.6</v>
      </c>
      <c r="F40" s="44">
        <f t="shared" si="2"/>
        <v>17.399999999999999</v>
      </c>
      <c r="G40" s="44">
        <f t="shared" si="2"/>
        <v>12.6</v>
      </c>
      <c r="H40" s="44">
        <f t="shared" si="2"/>
        <v>8.4</v>
      </c>
      <c r="I40" s="44">
        <f>SUM(C40:H40)</f>
        <v>89.6</v>
      </c>
    </row>
    <row r="41" spans="2:10" x14ac:dyDescent="0.15">
      <c r="B41" s="12"/>
      <c r="C41" s="44"/>
      <c r="D41" s="44"/>
      <c r="E41" s="44"/>
      <c r="F41" s="44"/>
      <c r="G41" s="44"/>
      <c r="H41" s="44"/>
      <c r="I41" s="44"/>
    </row>
    <row r="42" spans="2:10" x14ac:dyDescent="0.15">
      <c r="B42" s="12"/>
      <c r="C42" s="44"/>
      <c r="D42" s="44"/>
      <c r="E42" s="44"/>
      <c r="F42" s="44"/>
      <c r="G42" s="44"/>
      <c r="H42" s="44"/>
      <c r="I42" s="44"/>
    </row>
    <row r="43" spans="2:10" x14ac:dyDescent="0.15">
      <c r="B43" s="12"/>
      <c r="C43" s="44"/>
      <c r="D43" s="44"/>
      <c r="E43" s="44"/>
      <c r="F43" s="44"/>
      <c r="G43" s="44"/>
      <c r="H43" s="44"/>
      <c r="I43" s="44"/>
    </row>
    <row r="44" spans="2:10" x14ac:dyDescent="0.15">
      <c r="B44" s="12"/>
      <c r="C44" s="44"/>
      <c r="D44" s="44"/>
      <c r="E44" s="44"/>
      <c r="F44" s="44"/>
      <c r="G44" s="44"/>
      <c r="H44" s="44"/>
      <c r="I44" s="44"/>
    </row>
    <row r="45" spans="2:10" x14ac:dyDescent="0.15">
      <c r="B45" s="12"/>
      <c r="C45" s="12"/>
      <c r="D45" s="12"/>
      <c r="E45" s="12"/>
      <c r="F45" s="12"/>
      <c r="G45" s="12"/>
      <c r="H45" s="12"/>
      <c r="I45" s="12"/>
    </row>
    <row r="46" spans="2:10" x14ac:dyDescent="0.15">
      <c r="B46" s="12"/>
      <c r="C46" s="12"/>
      <c r="D46" s="12"/>
      <c r="E46" s="12"/>
      <c r="F46" s="12"/>
      <c r="G46" s="12"/>
      <c r="H46" s="12"/>
      <c r="I46" s="12"/>
    </row>
    <row r="47" spans="2:10" x14ac:dyDescent="0.15">
      <c r="B47" s="12"/>
      <c r="C47" s="12"/>
      <c r="D47" s="12"/>
      <c r="E47" s="12"/>
      <c r="F47" s="12"/>
      <c r="G47" s="12"/>
      <c r="H47" s="12"/>
      <c r="I47" s="12"/>
    </row>
    <row r="48" spans="2:10" x14ac:dyDescent="0.15">
      <c r="B48" s="12"/>
      <c r="C48" s="12"/>
      <c r="D48" s="12"/>
      <c r="E48" s="12"/>
      <c r="F48" s="12"/>
      <c r="G48" s="12"/>
      <c r="H48" s="12"/>
      <c r="I48" s="12"/>
    </row>
  </sheetData>
  <mergeCells count="18">
    <mergeCell ref="B25:B28"/>
    <mergeCell ref="J25:J28"/>
    <mergeCell ref="B29:B32"/>
    <mergeCell ref="J29:J32"/>
    <mergeCell ref="B33:B36"/>
    <mergeCell ref="J33:J36"/>
    <mergeCell ref="B15:B17"/>
    <mergeCell ref="J15:J17"/>
    <mergeCell ref="B18:B20"/>
    <mergeCell ref="J18:J20"/>
    <mergeCell ref="B21:B24"/>
    <mergeCell ref="J21:J24"/>
    <mergeCell ref="B4:B8"/>
    <mergeCell ref="J4:J8"/>
    <mergeCell ref="B9:B11"/>
    <mergeCell ref="J9:J11"/>
    <mergeCell ref="B12:B14"/>
    <mergeCell ref="J12:J1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3788C-DEDE-46AC-A940-DB36038EAF88}">
  <dimension ref="B3:J60"/>
  <sheetViews>
    <sheetView zoomScale="90" workbookViewId="0">
      <selection activeCell="K52" sqref="K52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43" t="s">
        <v>174</v>
      </c>
      <c r="C3" s="14" t="s">
        <v>77</v>
      </c>
      <c r="D3" s="14" t="s">
        <v>78</v>
      </c>
      <c r="E3" s="14" t="s">
        <v>79</v>
      </c>
      <c r="F3" s="14" t="s">
        <v>80</v>
      </c>
      <c r="G3" s="14" t="s">
        <v>58</v>
      </c>
      <c r="H3" s="14" t="s">
        <v>81</v>
      </c>
      <c r="I3" s="25" t="s">
        <v>82</v>
      </c>
      <c r="J3" s="14" t="s">
        <v>175</v>
      </c>
    </row>
    <row r="4" spans="2:10" x14ac:dyDescent="0.15">
      <c r="B4" s="191" t="s">
        <v>49</v>
      </c>
      <c r="C4" s="46">
        <v>25</v>
      </c>
      <c r="D4" s="46">
        <v>15</v>
      </c>
      <c r="E4" s="46">
        <v>15</v>
      </c>
      <c r="F4" s="46">
        <v>20</v>
      </c>
      <c r="G4" s="46">
        <v>15</v>
      </c>
      <c r="H4" s="46">
        <v>9</v>
      </c>
      <c r="I4" s="46">
        <f>SUM(C4:H4)</f>
        <v>99</v>
      </c>
      <c r="J4" s="193">
        <f>SUM(I4:I10)/7</f>
        <v>94</v>
      </c>
    </row>
    <row r="5" spans="2:10" x14ac:dyDescent="0.15">
      <c r="B5" s="192"/>
      <c r="C5" s="46">
        <v>22</v>
      </c>
      <c r="D5" s="46">
        <v>13</v>
      </c>
      <c r="E5" s="46">
        <v>15</v>
      </c>
      <c r="F5" s="46">
        <v>20</v>
      </c>
      <c r="G5" s="46">
        <v>14</v>
      </c>
      <c r="H5" s="46">
        <v>8</v>
      </c>
      <c r="I5" s="46">
        <f t="shared" ref="I5:I10" si="0">SUM(C5:H5)</f>
        <v>92</v>
      </c>
      <c r="J5" s="193"/>
    </row>
    <row r="6" spans="2:10" x14ac:dyDescent="0.15">
      <c r="B6" s="192"/>
      <c r="C6" s="46">
        <v>25</v>
      </c>
      <c r="D6" s="46">
        <v>15</v>
      </c>
      <c r="E6" s="46">
        <v>15</v>
      </c>
      <c r="F6" s="46">
        <v>20</v>
      </c>
      <c r="G6" s="46">
        <v>15</v>
      </c>
      <c r="H6" s="46">
        <v>10</v>
      </c>
      <c r="I6" s="46">
        <f t="shared" si="0"/>
        <v>100</v>
      </c>
      <c r="J6" s="193"/>
    </row>
    <row r="7" spans="2:10" x14ac:dyDescent="0.15">
      <c r="B7" s="192"/>
      <c r="C7" s="46">
        <v>23</v>
      </c>
      <c r="D7" s="46">
        <v>13</v>
      </c>
      <c r="E7" s="46">
        <v>15</v>
      </c>
      <c r="F7" s="46">
        <v>18</v>
      </c>
      <c r="G7" s="46">
        <v>5</v>
      </c>
      <c r="H7" s="46">
        <v>7</v>
      </c>
      <c r="I7" s="46">
        <f t="shared" si="0"/>
        <v>81</v>
      </c>
      <c r="J7" s="193"/>
    </row>
    <row r="8" spans="2:10" x14ac:dyDescent="0.15">
      <c r="B8" s="192"/>
      <c r="C8" s="46">
        <v>25</v>
      </c>
      <c r="D8" s="46">
        <v>15</v>
      </c>
      <c r="E8" s="46">
        <v>15</v>
      </c>
      <c r="F8" s="46">
        <v>20</v>
      </c>
      <c r="G8" s="46">
        <v>15</v>
      </c>
      <c r="H8" s="46">
        <v>6</v>
      </c>
      <c r="I8" s="46">
        <f t="shared" si="0"/>
        <v>96</v>
      </c>
      <c r="J8" s="193"/>
    </row>
    <row r="9" spans="2:10" x14ac:dyDescent="0.15">
      <c r="B9" s="192"/>
      <c r="C9" s="46">
        <v>25</v>
      </c>
      <c r="D9" s="46">
        <v>15</v>
      </c>
      <c r="E9" s="46">
        <v>15</v>
      </c>
      <c r="F9" s="46">
        <v>20</v>
      </c>
      <c r="G9" s="46">
        <v>15</v>
      </c>
      <c r="H9" s="46">
        <v>0</v>
      </c>
      <c r="I9" s="46">
        <f t="shared" si="0"/>
        <v>90</v>
      </c>
      <c r="J9" s="193"/>
    </row>
    <row r="10" spans="2:10" x14ac:dyDescent="0.15">
      <c r="B10" s="192"/>
      <c r="C10" s="46">
        <v>25</v>
      </c>
      <c r="D10" s="46">
        <v>15</v>
      </c>
      <c r="E10" s="46">
        <v>15</v>
      </c>
      <c r="F10" s="46">
        <v>20</v>
      </c>
      <c r="G10" s="46">
        <v>15</v>
      </c>
      <c r="H10" s="46">
        <v>10</v>
      </c>
      <c r="I10" s="46">
        <f t="shared" si="0"/>
        <v>100</v>
      </c>
      <c r="J10" s="193"/>
    </row>
    <row r="11" spans="2:10" x14ac:dyDescent="0.15">
      <c r="B11" s="194" t="s">
        <v>50</v>
      </c>
      <c r="C11" s="12">
        <v>24</v>
      </c>
      <c r="D11" s="12">
        <v>14</v>
      </c>
      <c r="E11" s="12">
        <v>14</v>
      </c>
      <c r="F11" s="12">
        <v>19</v>
      </c>
      <c r="G11" s="12">
        <v>15</v>
      </c>
      <c r="H11" s="12">
        <v>9</v>
      </c>
      <c r="I11" s="12">
        <f t="shared" ref="I11:I48" si="1">SUM(C11:H11)</f>
        <v>95</v>
      </c>
      <c r="J11" s="193">
        <f t="shared" ref="J11" si="2">SUM(I11:I17)/7</f>
        <v>91.714285714285708</v>
      </c>
    </row>
    <row r="12" spans="2:10" x14ac:dyDescent="0.15">
      <c r="B12" s="195"/>
      <c r="C12" s="12">
        <v>20</v>
      </c>
      <c r="D12" s="12">
        <v>15</v>
      </c>
      <c r="E12" s="12">
        <v>14</v>
      </c>
      <c r="F12" s="12">
        <v>18</v>
      </c>
      <c r="G12" s="12">
        <v>14</v>
      </c>
      <c r="H12" s="12">
        <v>8</v>
      </c>
      <c r="I12" s="12">
        <f t="shared" si="1"/>
        <v>89</v>
      </c>
      <c r="J12" s="193"/>
    </row>
    <row r="13" spans="2:10" x14ac:dyDescent="0.15">
      <c r="B13" s="195"/>
      <c r="C13" s="12">
        <v>20</v>
      </c>
      <c r="D13" s="12">
        <v>15</v>
      </c>
      <c r="E13" s="12">
        <v>15</v>
      </c>
      <c r="F13" s="12">
        <v>20</v>
      </c>
      <c r="G13" s="12">
        <v>15</v>
      </c>
      <c r="H13" s="12">
        <v>10</v>
      </c>
      <c r="I13" s="12">
        <f t="shared" si="1"/>
        <v>95</v>
      </c>
      <c r="J13" s="193"/>
    </row>
    <row r="14" spans="2:10" x14ac:dyDescent="0.15">
      <c r="B14" s="195"/>
      <c r="C14" s="12">
        <v>22</v>
      </c>
      <c r="D14" s="12">
        <v>12</v>
      </c>
      <c r="E14" s="12">
        <v>13</v>
      </c>
      <c r="F14" s="12">
        <v>17</v>
      </c>
      <c r="G14" s="12">
        <v>13</v>
      </c>
      <c r="H14" s="12">
        <v>10</v>
      </c>
      <c r="I14" s="12">
        <f t="shared" si="1"/>
        <v>87</v>
      </c>
      <c r="J14" s="193"/>
    </row>
    <row r="15" spans="2:10" x14ac:dyDescent="0.15">
      <c r="B15" s="195"/>
      <c r="C15" s="12">
        <v>20</v>
      </c>
      <c r="D15" s="12">
        <v>15</v>
      </c>
      <c r="E15" s="12">
        <v>15</v>
      </c>
      <c r="F15" s="12">
        <v>20</v>
      </c>
      <c r="G15" s="12">
        <v>14</v>
      </c>
      <c r="H15" s="12">
        <v>7</v>
      </c>
      <c r="I15" s="12">
        <f t="shared" si="1"/>
        <v>91</v>
      </c>
      <c r="J15" s="193"/>
    </row>
    <row r="16" spans="2:10" x14ac:dyDescent="0.15">
      <c r="B16" s="195"/>
      <c r="C16" s="12">
        <v>22</v>
      </c>
      <c r="D16" s="12">
        <v>12</v>
      </c>
      <c r="E16" s="12">
        <v>13</v>
      </c>
      <c r="F16" s="12">
        <v>20</v>
      </c>
      <c r="G16" s="12">
        <v>15</v>
      </c>
      <c r="H16" s="12">
        <v>8</v>
      </c>
      <c r="I16" s="12">
        <f t="shared" si="1"/>
        <v>90</v>
      </c>
      <c r="J16" s="193"/>
    </row>
    <row r="17" spans="2:10" x14ac:dyDescent="0.15">
      <c r="B17" s="195"/>
      <c r="C17" s="12">
        <v>20</v>
      </c>
      <c r="D17" s="12">
        <v>15</v>
      </c>
      <c r="E17" s="12">
        <v>15</v>
      </c>
      <c r="F17" s="12">
        <v>20</v>
      </c>
      <c r="G17" s="12">
        <v>15</v>
      </c>
      <c r="H17" s="12">
        <v>10</v>
      </c>
      <c r="I17" s="12">
        <f t="shared" si="1"/>
        <v>95</v>
      </c>
      <c r="J17" s="193"/>
    </row>
    <row r="18" spans="2:10" x14ac:dyDescent="0.15">
      <c r="B18" s="191" t="s">
        <v>51</v>
      </c>
      <c r="C18" s="46">
        <v>23</v>
      </c>
      <c r="D18" s="46">
        <v>14</v>
      </c>
      <c r="E18" s="46">
        <v>14</v>
      </c>
      <c r="F18" s="46">
        <v>18</v>
      </c>
      <c r="G18" s="46">
        <v>14</v>
      </c>
      <c r="H18" s="46">
        <v>9</v>
      </c>
      <c r="I18" s="46">
        <f t="shared" si="1"/>
        <v>92</v>
      </c>
      <c r="J18" s="193">
        <f t="shared" ref="J18" si="3">SUM(I18:I24)/7</f>
        <v>87.857142857142861</v>
      </c>
    </row>
    <row r="19" spans="2:10" x14ac:dyDescent="0.15">
      <c r="B19" s="192"/>
      <c r="C19" s="46">
        <v>19</v>
      </c>
      <c r="D19" s="46">
        <v>14</v>
      </c>
      <c r="E19" s="46">
        <v>14</v>
      </c>
      <c r="F19" s="46">
        <v>17</v>
      </c>
      <c r="G19" s="46">
        <v>12</v>
      </c>
      <c r="H19" s="46">
        <v>8</v>
      </c>
      <c r="I19" s="46">
        <f t="shared" si="1"/>
        <v>84</v>
      </c>
      <c r="J19" s="193"/>
    </row>
    <row r="20" spans="2:10" x14ac:dyDescent="0.15">
      <c r="B20" s="192"/>
      <c r="C20" s="46">
        <v>20</v>
      </c>
      <c r="D20" s="46">
        <v>10</v>
      </c>
      <c r="E20" s="46">
        <v>15</v>
      </c>
      <c r="F20" s="46">
        <v>20</v>
      </c>
      <c r="G20" s="46">
        <v>15</v>
      </c>
      <c r="H20" s="46">
        <v>10</v>
      </c>
      <c r="I20" s="46">
        <f t="shared" si="1"/>
        <v>90</v>
      </c>
      <c r="J20" s="193"/>
    </row>
    <row r="21" spans="2:10" x14ac:dyDescent="0.15">
      <c r="B21" s="192"/>
      <c r="C21" s="46">
        <v>20</v>
      </c>
      <c r="D21" s="46">
        <v>10</v>
      </c>
      <c r="E21" s="46">
        <v>12</v>
      </c>
      <c r="F21" s="46">
        <v>17</v>
      </c>
      <c r="G21" s="46">
        <v>13</v>
      </c>
      <c r="H21" s="46">
        <v>8</v>
      </c>
      <c r="I21" s="46">
        <f t="shared" si="1"/>
        <v>80</v>
      </c>
      <c r="J21" s="193"/>
    </row>
    <row r="22" spans="2:10" x14ac:dyDescent="0.15">
      <c r="B22" s="192"/>
      <c r="C22" s="46">
        <v>20</v>
      </c>
      <c r="D22" s="46">
        <v>15</v>
      </c>
      <c r="E22" s="46">
        <v>15</v>
      </c>
      <c r="F22" s="46">
        <v>20</v>
      </c>
      <c r="G22" s="46">
        <v>13</v>
      </c>
      <c r="H22" s="46">
        <v>7</v>
      </c>
      <c r="I22" s="46">
        <f t="shared" si="1"/>
        <v>90</v>
      </c>
      <c r="J22" s="193"/>
    </row>
    <row r="23" spans="2:10" x14ac:dyDescent="0.15">
      <c r="B23" s="192"/>
      <c r="C23" s="46">
        <v>18</v>
      </c>
      <c r="D23" s="46">
        <v>11</v>
      </c>
      <c r="E23" s="46">
        <v>10</v>
      </c>
      <c r="F23" s="46">
        <v>20</v>
      </c>
      <c r="G23" s="46">
        <v>15</v>
      </c>
      <c r="H23" s="46">
        <v>5</v>
      </c>
      <c r="I23" s="46">
        <f t="shared" si="1"/>
        <v>79</v>
      </c>
      <c r="J23" s="193"/>
    </row>
    <row r="24" spans="2:10" x14ac:dyDescent="0.15">
      <c r="B24" s="192"/>
      <c r="C24" s="46">
        <v>25</v>
      </c>
      <c r="D24" s="46">
        <v>15</v>
      </c>
      <c r="E24" s="46">
        <v>15</v>
      </c>
      <c r="F24" s="46">
        <v>20</v>
      </c>
      <c r="G24" s="46">
        <v>15</v>
      </c>
      <c r="H24" s="46">
        <v>10</v>
      </c>
      <c r="I24" s="46">
        <f t="shared" si="1"/>
        <v>100</v>
      </c>
      <c r="J24" s="193"/>
    </row>
    <row r="25" spans="2:10" x14ac:dyDescent="0.15">
      <c r="B25" s="194" t="s">
        <v>52</v>
      </c>
      <c r="C25" s="12"/>
      <c r="D25" s="12"/>
      <c r="E25" s="12"/>
      <c r="F25" s="12"/>
      <c r="G25" s="12"/>
      <c r="H25" s="12"/>
      <c r="I25" s="12">
        <f t="shared" si="1"/>
        <v>0</v>
      </c>
      <c r="J25" s="205">
        <f>SUM(I25:I28)/3</f>
        <v>0</v>
      </c>
    </row>
    <row r="26" spans="2:10" x14ac:dyDescent="0.15">
      <c r="B26" s="195"/>
      <c r="C26" s="12"/>
      <c r="D26" s="12"/>
      <c r="E26" s="12"/>
      <c r="F26" s="12"/>
      <c r="G26" s="12"/>
      <c r="H26" s="12"/>
      <c r="I26" s="12">
        <f t="shared" si="1"/>
        <v>0</v>
      </c>
      <c r="J26" s="205"/>
    </row>
    <row r="27" spans="2:10" x14ac:dyDescent="0.15">
      <c r="B27" s="195"/>
      <c r="C27" s="12"/>
      <c r="D27" s="12"/>
      <c r="E27" s="12"/>
      <c r="F27" s="12"/>
      <c r="G27" s="12"/>
      <c r="H27" s="12"/>
      <c r="I27" s="12">
        <f t="shared" si="1"/>
        <v>0</v>
      </c>
      <c r="J27" s="205"/>
    </row>
    <row r="28" spans="2:10" x14ac:dyDescent="0.15">
      <c r="B28" s="195"/>
      <c r="C28" s="12"/>
      <c r="D28" s="12"/>
      <c r="E28" s="12"/>
      <c r="F28" s="12"/>
      <c r="G28" s="12"/>
      <c r="H28" s="12"/>
      <c r="I28" s="12">
        <f t="shared" si="1"/>
        <v>0</v>
      </c>
      <c r="J28" s="205"/>
    </row>
    <row r="29" spans="2:10" x14ac:dyDescent="0.15">
      <c r="B29" s="196" t="s">
        <v>53</v>
      </c>
      <c r="C29" s="46"/>
      <c r="D29" s="46"/>
      <c r="E29" s="46"/>
      <c r="F29" s="46"/>
      <c r="G29" s="46"/>
      <c r="H29" s="46"/>
      <c r="I29" s="46">
        <f t="shared" si="1"/>
        <v>0</v>
      </c>
      <c r="J29" s="193">
        <f>SUM(I29:I32)/3</f>
        <v>0</v>
      </c>
    </row>
    <row r="30" spans="2:10" x14ac:dyDescent="0.15">
      <c r="B30" s="196"/>
      <c r="C30" s="46"/>
      <c r="D30" s="46"/>
      <c r="E30" s="46"/>
      <c r="F30" s="46"/>
      <c r="G30" s="46"/>
      <c r="H30" s="46"/>
      <c r="I30" s="46">
        <f t="shared" si="1"/>
        <v>0</v>
      </c>
      <c r="J30" s="193"/>
    </row>
    <row r="31" spans="2:10" x14ac:dyDescent="0.15">
      <c r="B31" s="196"/>
      <c r="C31" s="46"/>
      <c r="D31" s="46"/>
      <c r="E31" s="46"/>
      <c r="F31" s="46"/>
      <c r="G31" s="46"/>
      <c r="H31" s="46"/>
      <c r="I31" s="46">
        <f t="shared" si="1"/>
        <v>0</v>
      </c>
      <c r="J31" s="193"/>
    </row>
    <row r="32" spans="2:10" x14ac:dyDescent="0.15">
      <c r="B32" s="196"/>
      <c r="C32" s="46"/>
      <c r="D32" s="46"/>
      <c r="E32" s="46"/>
      <c r="F32" s="46"/>
      <c r="G32" s="46"/>
      <c r="H32" s="46"/>
      <c r="I32" s="46">
        <f t="shared" si="1"/>
        <v>0</v>
      </c>
      <c r="J32" s="193"/>
    </row>
    <row r="33" spans="2:10" x14ac:dyDescent="0.15">
      <c r="B33" s="194" t="s">
        <v>54</v>
      </c>
      <c r="C33" s="12"/>
      <c r="D33" s="12"/>
      <c r="E33" s="12"/>
      <c r="F33" s="12"/>
      <c r="G33" s="12"/>
      <c r="H33" s="12"/>
      <c r="I33" s="12">
        <f t="shared" si="1"/>
        <v>0</v>
      </c>
      <c r="J33" s="205">
        <f>SUM(I33:I36)/3</f>
        <v>0</v>
      </c>
    </row>
    <row r="34" spans="2:10" x14ac:dyDescent="0.15">
      <c r="B34" s="195"/>
      <c r="C34" s="12"/>
      <c r="D34" s="12"/>
      <c r="E34" s="12"/>
      <c r="F34" s="12"/>
      <c r="G34" s="12"/>
      <c r="H34" s="12"/>
      <c r="I34" s="12">
        <f t="shared" si="1"/>
        <v>0</v>
      </c>
      <c r="J34" s="205"/>
    </row>
    <row r="35" spans="2:10" x14ac:dyDescent="0.15">
      <c r="B35" s="195"/>
      <c r="C35" s="12"/>
      <c r="D35" s="12"/>
      <c r="E35" s="12"/>
      <c r="F35" s="12"/>
      <c r="G35" s="12"/>
      <c r="H35" s="12"/>
      <c r="I35" s="12">
        <f t="shared" si="1"/>
        <v>0</v>
      </c>
      <c r="J35" s="205"/>
    </row>
    <row r="36" spans="2:10" x14ac:dyDescent="0.15">
      <c r="B36" s="195"/>
      <c r="C36" s="12"/>
      <c r="D36" s="12"/>
      <c r="E36" s="12"/>
      <c r="F36" s="12"/>
      <c r="G36" s="12"/>
      <c r="H36" s="12"/>
      <c r="I36" s="12">
        <f t="shared" si="1"/>
        <v>0</v>
      </c>
      <c r="J36" s="205"/>
    </row>
    <row r="37" spans="2:10" x14ac:dyDescent="0.15">
      <c r="B37" s="191" t="s">
        <v>55</v>
      </c>
      <c r="C37" s="46"/>
      <c r="D37" s="46"/>
      <c r="E37" s="46"/>
      <c r="F37" s="46"/>
      <c r="G37" s="46"/>
      <c r="H37" s="46"/>
      <c r="I37" s="46">
        <f t="shared" si="1"/>
        <v>0</v>
      </c>
      <c r="J37" s="193">
        <f>SUM(I37:I40)/3</f>
        <v>0</v>
      </c>
    </row>
    <row r="38" spans="2:10" x14ac:dyDescent="0.15">
      <c r="B38" s="192"/>
      <c r="C38" s="46"/>
      <c r="D38" s="46"/>
      <c r="E38" s="46"/>
      <c r="F38" s="46"/>
      <c r="G38" s="46"/>
      <c r="H38" s="46"/>
      <c r="I38" s="46">
        <f t="shared" si="1"/>
        <v>0</v>
      </c>
      <c r="J38" s="193"/>
    </row>
    <row r="39" spans="2:10" x14ac:dyDescent="0.15">
      <c r="B39" s="192"/>
      <c r="C39" s="46"/>
      <c r="D39" s="46"/>
      <c r="E39" s="46"/>
      <c r="F39" s="46"/>
      <c r="G39" s="46"/>
      <c r="H39" s="46"/>
      <c r="I39" s="46">
        <f t="shared" si="1"/>
        <v>0</v>
      </c>
      <c r="J39" s="193"/>
    </row>
    <row r="40" spans="2:10" x14ac:dyDescent="0.15">
      <c r="B40" s="192"/>
      <c r="C40" s="46"/>
      <c r="D40" s="46"/>
      <c r="E40" s="46"/>
      <c r="F40" s="46"/>
      <c r="G40" s="46"/>
      <c r="H40" s="46"/>
      <c r="I40" s="46">
        <f t="shared" si="1"/>
        <v>0</v>
      </c>
      <c r="J40" s="193"/>
    </row>
    <row r="41" spans="2:10" x14ac:dyDescent="0.15">
      <c r="B41" s="194" t="s">
        <v>56</v>
      </c>
      <c r="C41" s="12"/>
      <c r="D41" s="12"/>
      <c r="E41" s="12"/>
      <c r="F41" s="12"/>
      <c r="G41" s="12"/>
      <c r="H41" s="12"/>
      <c r="I41" s="12">
        <f t="shared" si="1"/>
        <v>0</v>
      </c>
      <c r="J41" s="205">
        <f>SUM(I41:I44)/3</f>
        <v>0</v>
      </c>
    </row>
    <row r="42" spans="2:10" x14ac:dyDescent="0.15">
      <c r="B42" s="195"/>
      <c r="C42" s="12"/>
      <c r="D42" s="12"/>
      <c r="E42" s="12"/>
      <c r="F42" s="12"/>
      <c r="G42" s="12"/>
      <c r="H42" s="12"/>
      <c r="I42" s="12">
        <f t="shared" si="1"/>
        <v>0</v>
      </c>
      <c r="J42" s="205"/>
    </row>
    <row r="43" spans="2:10" x14ac:dyDescent="0.15">
      <c r="B43" s="195"/>
      <c r="C43" s="12"/>
      <c r="D43" s="12"/>
      <c r="E43" s="12"/>
      <c r="F43" s="12"/>
      <c r="G43" s="12"/>
      <c r="H43" s="12"/>
      <c r="I43" s="12">
        <f t="shared" si="1"/>
        <v>0</v>
      </c>
      <c r="J43" s="205"/>
    </row>
    <row r="44" spans="2:10" x14ac:dyDescent="0.15">
      <c r="B44" s="195"/>
      <c r="C44" s="12"/>
      <c r="D44" s="12"/>
      <c r="E44" s="12"/>
      <c r="F44" s="12"/>
      <c r="G44" s="12"/>
      <c r="H44" s="12"/>
      <c r="I44" s="12">
        <f t="shared" si="1"/>
        <v>0</v>
      </c>
      <c r="J44" s="205"/>
    </row>
    <row r="45" spans="2:10" x14ac:dyDescent="0.15">
      <c r="B45" s="196" t="s">
        <v>57</v>
      </c>
      <c r="C45" s="46"/>
      <c r="D45" s="46"/>
      <c r="E45" s="46"/>
      <c r="F45" s="46"/>
      <c r="G45" s="46"/>
      <c r="H45" s="46"/>
      <c r="I45" s="46">
        <f t="shared" si="1"/>
        <v>0</v>
      </c>
      <c r="J45" s="193">
        <f>SUM(I45:I48)/3</f>
        <v>0</v>
      </c>
    </row>
    <row r="46" spans="2:10" x14ac:dyDescent="0.15">
      <c r="B46" s="196"/>
      <c r="C46" s="46"/>
      <c r="D46" s="46"/>
      <c r="E46" s="46"/>
      <c r="F46" s="46"/>
      <c r="G46" s="46"/>
      <c r="H46" s="46"/>
      <c r="I46" s="46">
        <f t="shared" si="1"/>
        <v>0</v>
      </c>
      <c r="J46" s="193"/>
    </row>
    <row r="47" spans="2:10" x14ac:dyDescent="0.15">
      <c r="B47" s="196"/>
      <c r="C47" s="46"/>
      <c r="D47" s="46"/>
      <c r="E47" s="46"/>
      <c r="F47" s="46"/>
      <c r="G47" s="46"/>
      <c r="H47" s="46"/>
      <c r="I47" s="46">
        <f t="shared" si="1"/>
        <v>0</v>
      </c>
      <c r="J47" s="193"/>
    </row>
    <row r="48" spans="2:10" x14ac:dyDescent="0.15">
      <c r="B48" s="196"/>
      <c r="C48" s="46"/>
      <c r="D48" s="46"/>
      <c r="E48" s="46"/>
      <c r="F48" s="46"/>
      <c r="G48" s="46"/>
      <c r="H48" s="46"/>
      <c r="I48" s="46">
        <f t="shared" si="1"/>
        <v>0</v>
      </c>
      <c r="J48" s="193"/>
    </row>
    <row r="50" spans="2:10" x14ac:dyDescent="0.15">
      <c r="B50" s="47" t="s">
        <v>176</v>
      </c>
    </row>
    <row r="51" spans="2:10" ht="60" x14ac:dyDescent="0.15">
      <c r="B51" s="43" t="s">
        <v>174</v>
      </c>
      <c r="C51" s="14" t="s">
        <v>77</v>
      </c>
      <c r="D51" s="14" t="s">
        <v>78</v>
      </c>
      <c r="E51" s="14" t="s">
        <v>79</v>
      </c>
      <c r="F51" s="14" t="s">
        <v>80</v>
      </c>
      <c r="G51" s="14" t="s">
        <v>58</v>
      </c>
      <c r="H51" s="14" t="s">
        <v>81</v>
      </c>
      <c r="I51" s="25" t="s">
        <v>82</v>
      </c>
      <c r="J51" s="48"/>
    </row>
    <row r="52" spans="2:10" x14ac:dyDescent="0.15">
      <c r="B52" s="12" t="s">
        <v>49</v>
      </c>
      <c r="C52" s="44">
        <f>AVERAGE(C4:C10)</f>
        <v>24.285714285714285</v>
      </c>
      <c r="D52" s="44">
        <f t="shared" ref="D52:H52" si="4">AVERAGE(D4:D10)</f>
        <v>14.428571428571429</v>
      </c>
      <c r="E52" s="44">
        <f t="shared" si="4"/>
        <v>15</v>
      </c>
      <c r="F52" s="44">
        <f t="shared" si="4"/>
        <v>19.714285714285715</v>
      </c>
      <c r="G52" s="44">
        <f t="shared" si="4"/>
        <v>13.428571428571429</v>
      </c>
      <c r="H52" s="44">
        <f t="shared" si="4"/>
        <v>7.1428571428571432</v>
      </c>
      <c r="I52" s="44">
        <f>SUM(C52:H52)</f>
        <v>94</v>
      </c>
    </row>
    <row r="53" spans="2:10" x14ac:dyDescent="0.15">
      <c r="B53" s="12" t="s">
        <v>50</v>
      </c>
      <c r="C53" s="44">
        <f>AVERAGE(C11:C17)</f>
        <v>21.142857142857142</v>
      </c>
      <c r="D53" s="44">
        <f t="shared" ref="D53:H53" si="5">AVERAGE(D11:D17)</f>
        <v>14</v>
      </c>
      <c r="E53" s="44">
        <f t="shared" si="5"/>
        <v>14.142857142857142</v>
      </c>
      <c r="F53" s="44">
        <f t="shared" si="5"/>
        <v>19.142857142857142</v>
      </c>
      <c r="G53" s="44">
        <f t="shared" si="5"/>
        <v>14.428571428571429</v>
      </c>
      <c r="H53" s="44">
        <f t="shared" si="5"/>
        <v>8.8571428571428577</v>
      </c>
      <c r="I53" s="44">
        <f t="shared" ref="I53:I54" si="6">SUM(C53:H53)</f>
        <v>91.714285714285708</v>
      </c>
    </row>
    <row r="54" spans="2:10" x14ac:dyDescent="0.15">
      <c r="B54" s="12" t="s">
        <v>51</v>
      </c>
      <c r="C54" s="44">
        <f>AVERAGE(C18:C24)</f>
        <v>20.714285714285715</v>
      </c>
      <c r="D54" s="44">
        <f t="shared" ref="D54:H54" si="7">AVERAGE(D18:D24)</f>
        <v>12.714285714285714</v>
      </c>
      <c r="E54" s="44">
        <f t="shared" si="7"/>
        <v>13.571428571428571</v>
      </c>
      <c r="F54" s="44">
        <f t="shared" si="7"/>
        <v>18.857142857142858</v>
      </c>
      <c r="G54" s="44">
        <f t="shared" si="7"/>
        <v>13.857142857142858</v>
      </c>
      <c r="H54" s="44">
        <f t="shared" si="7"/>
        <v>8.1428571428571423</v>
      </c>
      <c r="I54" s="44">
        <f t="shared" si="6"/>
        <v>87.857142857142861</v>
      </c>
    </row>
    <row r="55" spans="2:10" x14ac:dyDescent="0.15">
      <c r="B55" s="12"/>
      <c r="C55" s="12"/>
      <c r="D55" s="12"/>
      <c r="E55" s="12"/>
      <c r="F55" s="12"/>
      <c r="G55" s="12"/>
      <c r="H55" s="12"/>
      <c r="I55" s="12"/>
    </row>
    <row r="56" spans="2:10" x14ac:dyDescent="0.15">
      <c r="B56" s="12"/>
      <c r="C56" s="12"/>
      <c r="D56" s="12"/>
      <c r="E56" s="12"/>
      <c r="F56" s="12"/>
      <c r="G56" s="12"/>
      <c r="H56" s="12"/>
      <c r="I56" s="12"/>
    </row>
    <row r="57" spans="2:10" x14ac:dyDescent="0.15">
      <c r="B57" s="12"/>
      <c r="C57" s="12"/>
      <c r="D57" s="12"/>
      <c r="E57" s="12"/>
      <c r="F57" s="12"/>
      <c r="G57" s="12"/>
      <c r="H57" s="12"/>
      <c r="I57" s="12"/>
    </row>
    <row r="58" spans="2:10" x14ac:dyDescent="0.15">
      <c r="B58" s="12"/>
      <c r="C58" s="12"/>
      <c r="D58" s="12"/>
      <c r="E58" s="12"/>
      <c r="F58" s="12"/>
      <c r="G58" s="12"/>
      <c r="H58" s="12"/>
      <c r="I58" s="12"/>
    </row>
    <row r="59" spans="2:10" x14ac:dyDescent="0.15">
      <c r="B59" s="12"/>
      <c r="C59" s="12"/>
      <c r="D59" s="12"/>
      <c r="E59" s="12"/>
      <c r="F59" s="12"/>
      <c r="G59" s="12"/>
      <c r="H59" s="12"/>
      <c r="I59" s="12"/>
    </row>
    <row r="60" spans="2:10" x14ac:dyDescent="0.15">
      <c r="B60" s="12"/>
      <c r="C60" s="12"/>
      <c r="D60" s="12"/>
      <c r="E60" s="12"/>
      <c r="F60" s="12"/>
      <c r="G60" s="12"/>
      <c r="H60" s="12"/>
      <c r="I60" s="12"/>
    </row>
  </sheetData>
  <mergeCells count="18">
    <mergeCell ref="B37:B40"/>
    <mergeCell ref="J37:J40"/>
    <mergeCell ref="B41:B44"/>
    <mergeCell ref="J41:J44"/>
    <mergeCell ref="B45:B48"/>
    <mergeCell ref="J45:J48"/>
    <mergeCell ref="B25:B28"/>
    <mergeCell ref="J25:J28"/>
    <mergeCell ref="B29:B32"/>
    <mergeCell ref="J29:J32"/>
    <mergeCell ref="B33:B36"/>
    <mergeCell ref="J33:J36"/>
    <mergeCell ref="B4:B10"/>
    <mergeCell ref="J4:J10"/>
    <mergeCell ref="B11:B17"/>
    <mergeCell ref="J11:J17"/>
    <mergeCell ref="B18:B24"/>
    <mergeCell ref="J18:J24"/>
  </mergeCells>
  <phoneticPr fontId="8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566DF-04D8-4AE7-A5D4-8172AA024D98}">
  <dimension ref="B3:J57"/>
  <sheetViews>
    <sheetView zoomScale="90" workbookViewId="0">
      <selection activeCell="L40" sqref="L40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43" t="s">
        <v>174</v>
      </c>
      <c r="C3" s="14" t="s">
        <v>77</v>
      </c>
      <c r="D3" s="14" t="s">
        <v>78</v>
      </c>
      <c r="E3" s="14" t="s">
        <v>79</v>
      </c>
      <c r="F3" s="14" t="s">
        <v>80</v>
      </c>
      <c r="G3" s="14" t="s">
        <v>58</v>
      </c>
      <c r="H3" s="14" t="s">
        <v>81</v>
      </c>
      <c r="I3" s="25" t="s">
        <v>82</v>
      </c>
      <c r="J3" s="14" t="s">
        <v>175</v>
      </c>
    </row>
    <row r="4" spans="2:10" x14ac:dyDescent="0.15">
      <c r="B4" s="191" t="s">
        <v>49</v>
      </c>
      <c r="C4" s="46">
        <v>25</v>
      </c>
      <c r="D4" s="46">
        <v>15</v>
      </c>
      <c r="E4" s="46">
        <v>15</v>
      </c>
      <c r="F4" s="46">
        <v>20</v>
      </c>
      <c r="G4" s="46">
        <v>15</v>
      </c>
      <c r="H4" s="46">
        <v>10</v>
      </c>
      <c r="I4" s="46">
        <f>SUM(C4:H4)</f>
        <v>100</v>
      </c>
      <c r="J4" s="193">
        <f>SUM(I4:I8)/5</f>
        <v>91.8</v>
      </c>
    </row>
    <row r="5" spans="2:10" x14ac:dyDescent="0.15">
      <c r="B5" s="192"/>
      <c r="C5" s="46">
        <v>25</v>
      </c>
      <c r="D5" s="46">
        <v>15</v>
      </c>
      <c r="E5" s="46">
        <v>15</v>
      </c>
      <c r="F5" s="46">
        <v>10</v>
      </c>
      <c r="G5" s="46">
        <v>15</v>
      </c>
      <c r="H5" s="46">
        <v>8</v>
      </c>
      <c r="I5" s="46">
        <f t="shared" ref="I5:I8" si="0">SUM(C5:H5)</f>
        <v>88</v>
      </c>
      <c r="J5" s="193"/>
    </row>
    <row r="6" spans="2:10" x14ac:dyDescent="0.15">
      <c r="B6" s="192"/>
      <c r="C6" s="46">
        <v>25</v>
      </c>
      <c r="D6" s="46">
        <v>15</v>
      </c>
      <c r="E6" s="46">
        <v>15</v>
      </c>
      <c r="F6" s="46">
        <v>10</v>
      </c>
      <c r="G6" s="46">
        <v>15</v>
      </c>
      <c r="H6" s="46">
        <v>5</v>
      </c>
      <c r="I6" s="46">
        <f t="shared" si="0"/>
        <v>85</v>
      </c>
      <c r="J6" s="193"/>
    </row>
    <row r="7" spans="2:10" x14ac:dyDescent="0.15">
      <c r="B7" s="192"/>
      <c r="C7" s="46">
        <v>25</v>
      </c>
      <c r="D7" s="46">
        <v>15</v>
      </c>
      <c r="E7" s="46">
        <v>15</v>
      </c>
      <c r="F7" s="46">
        <v>17</v>
      </c>
      <c r="G7" s="46">
        <v>10</v>
      </c>
      <c r="H7" s="46">
        <v>8</v>
      </c>
      <c r="I7" s="46">
        <f t="shared" si="0"/>
        <v>90</v>
      </c>
      <c r="J7" s="193"/>
    </row>
    <row r="8" spans="2:10" x14ac:dyDescent="0.15">
      <c r="B8" s="192"/>
      <c r="C8" s="46">
        <v>25</v>
      </c>
      <c r="D8" s="46">
        <v>15</v>
      </c>
      <c r="E8" s="46">
        <v>15</v>
      </c>
      <c r="F8" s="46">
        <v>19</v>
      </c>
      <c r="G8" s="46">
        <v>12</v>
      </c>
      <c r="H8" s="46">
        <v>10</v>
      </c>
      <c r="I8" s="46">
        <f t="shared" si="0"/>
        <v>96</v>
      </c>
      <c r="J8" s="193"/>
    </row>
    <row r="9" spans="2:10" x14ac:dyDescent="0.15">
      <c r="B9" s="194" t="s">
        <v>50</v>
      </c>
      <c r="C9" s="12">
        <v>25</v>
      </c>
      <c r="D9" s="12">
        <v>15</v>
      </c>
      <c r="E9" s="12">
        <v>14</v>
      </c>
      <c r="F9" s="12">
        <v>20</v>
      </c>
      <c r="G9" s="12">
        <v>15</v>
      </c>
      <c r="H9" s="12">
        <v>8</v>
      </c>
      <c r="I9" s="12">
        <f t="shared" ref="I9:I45" si="1">SUM(C9:H9)</f>
        <v>97</v>
      </c>
      <c r="J9" s="193">
        <f t="shared" ref="J9" si="2">SUM(I9:I13)/5</f>
        <v>87</v>
      </c>
    </row>
    <row r="10" spans="2:10" x14ac:dyDescent="0.15">
      <c r="B10" s="195"/>
      <c r="C10" s="12">
        <v>25</v>
      </c>
      <c r="D10" s="12">
        <v>15</v>
      </c>
      <c r="E10" s="12">
        <v>15</v>
      </c>
      <c r="F10" s="12">
        <v>15</v>
      </c>
      <c r="G10" s="12">
        <v>15</v>
      </c>
      <c r="H10" s="12">
        <v>8</v>
      </c>
      <c r="I10" s="12">
        <f t="shared" si="1"/>
        <v>93</v>
      </c>
      <c r="J10" s="193"/>
    </row>
    <row r="11" spans="2:10" x14ac:dyDescent="0.15">
      <c r="B11" s="195"/>
      <c r="C11" s="12">
        <v>25</v>
      </c>
      <c r="D11" s="12">
        <v>15</v>
      </c>
      <c r="E11" s="12">
        <v>15</v>
      </c>
      <c r="F11" s="12">
        <v>10</v>
      </c>
      <c r="G11" s="12">
        <v>15</v>
      </c>
      <c r="H11" s="12">
        <v>10</v>
      </c>
      <c r="I11" s="12">
        <f t="shared" si="1"/>
        <v>90</v>
      </c>
      <c r="J11" s="193"/>
    </row>
    <row r="12" spans="2:10" x14ac:dyDescent="0.15">
      <c r="B12" s="195"/>
      <c r="C12" s="12">
        <v>20</v>
      </c>
      <c r="D12" s="12">
        <v>10</v>
      </c>
      <c r="E12" s="12">
        <v>10</v>
      </c>
      <c r="F12" s="12">
        <v>10</v>
      </c>
      <c r="G12" s="12">
        <v>10</v>
      </c>
      <c r="H12" s="12">
        <v>5</v>
      </c>
      <c r="I12" s="12">
        <f t="shared" si="1"/>
        <v>65</v>
      </c>
      <c r="J12" s="193"/>
    </row>
    <row r="13" spans="2:10" x14ac:dyDescent="0.15">
      <c r="B13" s="195"/>
      <c r="C13" s="12">
        <v>20</v>
      </c>
      <c r="D13" s="12">
        <v>15</v>
      </c>
      <c r="E13" s="12">
        <v>10</v>
      </c>
      <c r="F13" s="12">
        <v>20</v>
      </c>
      <c r="G13" s="12">
        <v>15</v>
      </c>
      <c r="H13" s="12">
        <v>10</v>
      </c>
      <c r="I13" s="12">
        <f t="shared" si="1"/>
        <v>90</v>
      </c>
      <c r="J13" s="193"/>
    </row>
    <row r="14" spans="2:10" x14ac:dyDescent="0.15">
      <c r="B14" s="191" t="s">
        <v>51</v>
      </c>
      <c r="C14" s="46">
        <v>20</v>
      </c>
      <c r="D14" s="46">
        <v>13</v>
      </c>
      <c r="E14" s="46">
        <v>14</v>
      </c>
      <c r="F14" s="46">
        <v>20</v>
      </c>
      <c r="G14" s="46">
        <v>15</v>
      </c>
      <c r="H14" s="46">
        <v>8</v>
      </c>
      <c r="I14" s="46">
        <f t="shared" si="1"/>
        <v>90</v>
      </c>
      <c r="J14" s="193">
        <f t="shared" ref="J14" si="3">SUM(I14:I18)/5</f>
        <v>72.599999999999994</v>
      </c>
    </row>
    <row r="15" spans="2:10" x14ac:dyDescent="0.15">
      <c r="B15" s="192"/>
      <c r="C15" s="46">
        <v>20</v>
      </c>
      <c r="D15" s="46">
        <v>15</v>
      </c>
      <c r="E15" s="46">
        <v>15</v>
      </c>
      <c r="F15" s="46">
        <v>10</v>
      </c>
      <c r="G15" s="46">
        <v>10</v>
      </c>
      <c r="H15" s="46">
        <v>8</v>
      </c>
      <c r="I15" s="46">
        <f t="shared" si="1"/>
        <v>78</v>
      </c>
      <c r="J15" s="193"/>
    </row>
    <row r="16" spans="2:10" x14ac:dyDescent="0.15">
      <c r="B16" s="192"/>
      <c r="C16" s="46">
        <v>15</v>
      </c>
      <c r="D16" s="46">
        <v>10</v>
      </c>
      <c r="E16" s="46">
        <v>5</v>
      </c>
      <c r="F16" s="46">
        <v>10</v>
      </c>
      <c r="G16" s="46">
        <v>15</v>
      </c>
      <c r="H16" s="46">
        <v>5</v>
      </c>
      <c r="I16" s="46">
        <f t="shared" si="1"/>
        <v>60</v>
      </c>
      <c r="J16" s="193"/>
    </row>
    <row r="17" spans="2:10" x14ac:dyDescent="0.15">
      <c r="B17" s="192"/>
      <c r="C17" s="46">
        <v>20</v>
      </c>
      <c r="D17" s="46">
        <v>10</v>
      </c>
      <c r="E17" s="46">
        <v>10</v>
      </c>
      <c r="F17" s="46">
        <v>10</v>
      </c>
      <c r="G17" s="46">
        <v>10</v>
      </c>
      <c r="H17" s="46">
        <v>5</v>
      </c>
      <c r="I17" s="46">
        <f t="shared" si="1"/>
        <v>65</v>
      </c>
      <c r="J17" s="193"/>
    </row>
    <row r="18" spans="2:10" x14ac:dyDescent="0.15">
      <c r="B18" s="192"/>
      <c r="C18" s="46">
        <v>10</v>
      </c>
      <c r="D18" s="46">
        <v>10</v>
      </c>
      <c r="E18" s="46">
        <v>10</v>
      </c>
      <c r="F18" s="46">
        <v>15</v>
      </c>
      <c r="G18" s="46">
        <v>15</v>
      </c>
      <c r="H18" s="46">
        <v>10</v>
      </c>
      <c r="I18" s="46">
        <f t="shared" si="1"/>
        <v>70</v>
      </c>
      <c r="J18" s="193"/>
    </row>
    <row r="19" spans="2:10" x14ac:dyDescent="0.15">
      <c r="B19" s="194" t="s">
        <v>52</v>
      </c>
      <c r="C19" s="12">
        <v>25</v>
      </c>
      <c r="D19" s="12">
        <v>14</v>
      </c>
      <c r="E19" s="12">
        <v>14</v>
      </c>
      <c r="F19" s="12">
        <v>20</v>
      </c>
      <c r="G19" s="12">
        <v>15</v>
      </c>
      <c r="H19" s="12">
        <v>9</v>
      </c>
      <c r="I19" s="12">
        <f t="shared" si="1"/>
        <v>97</v>
      </c>
      <c r="J19" s="193">
        <f t="shared" ref="J19" si="4">SUM(I19:I23)/5</f>
        <v>84.2</v>
      </c>
    </row>
    <row r="20" spans="2:10" x14ac:dyDescent="0.15">
      <c r="B20" s="195"/>
      <c r="C20" s="12">
        <v>20</v>
      </c>
      <c r="D20" s="12">
        <v>15</v>
      </c>
      <c r="E20" s="12">
        <v>15</v>
      </c>
      <c r="F20" s="12">
        <v>10</v>
      </c>
      <c r="G20" s="12">
        <v>10</v>
      </c>
      <c r="H20" s="12">
        <v>8</v>
      </c>
      <c r="I20" s="12">
        <f t="shared" si="1"/>
        <v>78</v>
      </c>
      <c r="J20" s="193"/>
    </row>
    <row r="21" spans="2:10" x14ac:dyDescent="0.15">
      <c r="B21" s="195"/>
      <c r="C21" s="12">
        <v>25</v>
      </c>
      <c r="D21" s="12">
        <v>15</v>
      </c>
      <c r="E21" s="12">
        <v>15</v>
      </c>
      <c r="F21" s="12">
        <v>15</v>
      </c>
      <c r="G21" s="12">
        <v>5</v>
      </c>
      <c r="H21" s="12">
        <v>10</v>
      </c>
      <c r="I21" s="12">
        <f t="shared" si="1"/>
        <v>85</v>
      </c>
      <c r="J21" s="193"/>
    </row>
    <row r="22" spans="2:10" x14ac:dyDescent="0.15">
      <c r="B22" s="195"/>
      <c r="C22" s="12">
        <v>20</v>
      </c>
      <c r="D22" s="12">
        <v>10</v>
      </c>
      <c r="E22" s="12">
        <v>10</v>
      </c>
      <c r="F22" s="12">
        <v>10</v>
      </c>
      <c r="G22" s="12">
        <v>10</v>
      </c>
      <c r="H22" s="12">
        <v>5</v>
      </c>
      <c r="I22" s="12">
        <f t="shared" si="1"/>
        <v>65</v>
      </c>
      <c r="J22" s="193"/>
    </row>
    <row r="23" spans="2:10" x14ac:dyDescent="0.15">
      <c r="B23" s="195"/>
      <c r="C23" s="12">
        <v>25</v>
      </c>
      <c r="D23" s="12">
        <v>15</v>
      </c>
      <c r="E23" s="12">
        <v>15</v>
      </c>
      <c r="F23" s="12">
        <v>19</v>
      </c>
      <c r="G23" s="12">
        <v>12</v>
      </c>
      <c r="H23" s="12">
        <v>10</v>
      </c>
      <c r="I23" s="12">
        <f t="shared" si="1"/>
        <v>96</v>
      </c>
      <c r="J23" s="193"/>
    </row>
    <row r="24" spans="2:10" x14ac:dyDescent="0.15">
      <c r="B24" s="196" t="s">
        <v>53</v>
      </c>
      <c r="C24" s="46"/>
      <c r="D24" s="46"/>
      <c r="E24" s="46"/>
      <c r="F24" s="46"/>
      <c r="G24" s="46"/>
      <c r="H24" s="46"/>
      <c r="I24" s="46">
        <f t="shared" si="1"/>
        <v>0</v>
      </c>
      <c r="J24" s="193">
        <f t="shared" ref="J24" si="5">SUM(I24:I29)/6</f>
        <v>0</v>
      </c>
    </row>
    <row r="25" spans="2:10" x14ac:dyDescent="0.15">
      <c r="B25" s="196"/>
      <c r="C25" s="46"/>
      <c r="D25" s="46"/>
      <c r="E25" s="46"/>
      <c r="F25" s="46"/>
      <c r="G25" s="46"/>
      <c r="H25" s="46"/>
      <c r="I25" s="46">
        <f t="shared" si="1"/>
        <v>0</v>
      </c>
      <c r="J25" s="193"/>
    </row>
    <row r="26" spans="2:10" x14ac:dyDescent="0.15">
      <c r="B26" s="196"/>
      <c r="C26" s="46"/>
      <c r="D26" s="46"/>
      <c r="E26" s="46"/>
      <c r="F26" s="46"/>
      <c r="G26" s="46"/>
      <c r="H26" s="46"/>
      <c r="I26" s="46">
        <f t="shared" si="1"/>
        <v>0</v>
      </c>
      <c r="J26" s="193"/>
    </row>
    <row r="27" spans="2:10" x14ac:dyDescent="0.15">
      <c r="B27" s="196"/>
      <c r="C27" s="46"/>
      <c r="D27" s="46"/>
      <c r="E27" s="46"/>
      <c r="F27" s="46"/>
      <c r="G27" s="46"/>
      <c r="H27" s="46"/>
      <c r="I27" s="46">
        <f t="shared" si="1"/>
        <v>0</v>
      </c>
      <c r="J27" s="193"/>
    </row>
    <row r="28" spans="2:10" x14ac:dyDescent="0.15">
      <c r="B28" s="196"/>
      <c r="C28" s="46"/>
      <c r="D28" s="46"/>
      <c r="E28" s="46"/>
      <c r="F28" s="46"/>
      <c r="G28" s="46"/>
      <c r="H28" s="46"/>
      <c r="I28" s="46">
        <f t="shared" si="1"/>
        <v>0</v>
      </c>
      <c r="J28" s="193"/>
    </row>
    <row r="29" spans="2:10" x14ac:dyDescent="0.15">
      <c r="B29" s="196"/>
      <c r="C29" s="46"/>
      <c r="D29" s="46"/>
      <c r="E29" s="46"/>
      <c r="F29" s="46"/>
      <c r="G29" s="46"/>
      <c r="H29" s="46"/>
      <c r="I29" s="46">
        <f t="shared" si="1"/>
        <v>0</v>
      </c>
      <c r="J29" s="193"/>
    </row>
    <row r="30" spans="2:10" x14ac:dyDescent="0.15">
      <c r="B30" s="194" t="s">
        <v>54</v>
      </c>
      <c r="C30" s="12"/>
      <c r="D30" s="12"/>
      <c r="E30" s="12"/>
      <c r="F30" s="12"/>
      <c r="G30" s="12"/>
      <c r="H30" s="12"/>
      <c r="I30" s="12">
        <f t="shared" si="1"/>
        <v>0</v>
      </c>
      <c r="J30" s="193">
        <f t="shared" ref="J30" si="6">SUM(I30:I33)/4</f>
        <v>0</v>
      </c>
    </row>
    <row r="31" spans="2:10" x14ac:dyDescent="0.15">
      <c r="B31" s="195"/>
      <c r="C31" s="12"/>
      <c r="D31" s="12"/>
      <c r="E31" s="12"/>
      <c r="F31" s="12"/>
      <c r="G31" s="12"/>
      <c r="H31" s="12"/>
      <c r="I31" s="12">
        <f t="shared" si="1"/>
        <v>0</v>
      </c>
      <c r="J31" s="193"/>
    </row>
    <row r="32" spans="2:10" x14ac:dyDescent="0.15">
      <c r="B32" s="195"/>
      <c r="C32" s="12"/>
      <c r="D32" s="12"/>
      <c r="E32" s="12"/>
      <c r="F32" s="12"/>
      <c r="G32" s="12"/>
      <c r="H32" s="12"/>
      <c r="I32" s="12">
        <f t="shared" si="1"/>
        <v>0</v>
      </c>
      <c r="J32" s="193"/>
    </row>
    <row r="33" spans="2:10" x14ac:dyDescent="0.15">
      <c r="B33" s="195"/>
      <c r="C33" s="12"/>
      <c r="D33" s="12"/>
      <c r="E33" s="12"/>
      <c r="F33" s="12"/>
      <c r="G33" s="12"/>
      <c r="H33" s="12"/>
      <c r="I33" s="12">
        <f t="shared" si="1"/>
        <v>0</v>
      </c>
      <c r="J33" s="193"/>
    </row>
    <row r="34" spans="2:10" x14ac:dyDescent="0.15">
      <c r="B34" s="191" t="s">
        <v>55</v>
      </c>
      <c r="C34" s="46"/>
      <c r="D34" s="46"/>
      <c r="E34" s="46"/>
      <c r="F34" s="46"/>
      <c r="G34" s="46"/>
      <c r="H34" s="46"/>
      <c r="I34" s="46">
        <f t="shared" si="1"/>
        <v>0</v>
      </c>
      <c r="J34" s="193">
        <f>SUM(I34:I37)/3</f>
        <v>0</v>
      </c>
    </row>
    <row r="35" spans="2:10" x14ac:dyDescent="0.15">
      <c r="B35" s="192"/>
      <c r="C35" s="46"/>
      <c r="D35" s="46"/>
      <c r="E35" s="46"/>
      <c r="F35" s="46"/>
      <c r="G35" s="46"/>
      <c r="H35" s="46"/>
      <c r="I35" s="46">
        <f t="shared" si="1"/>
        <v>0</v>
      </c>
      <c r="J35" s="193"/>
    </row>
    <row r="36" spans="2:10" x14ac:dyDescent="0.15">
      <c r="B36" s="192"/>
      <c r="C36" s="46"/>
      <c r="D36" s="46"/>
      <c r="E36" s="46"/>
      <c r="F36" s="46"/>
      <c r="G36" s="46"/>
      <c r="H36" s="46"/>
      <c r="I36" s="46">
        <f t="shared" si="1"/>
        <v>0</v>
      </c>
      <c r="J36" s="193"/>
    </row>
    <row r="37" spans="2:10" x14ac:dyDescent="0.15">
      <c r="B37" s="192"/>
      <c r="C37" s="46"/>
      <c r="D37" s="46"/>
      <c r="E37" s="46"/>
      <c r="F37" s="46"/>
      <c r="G37" s="46"/>
      <c r="H37" s="46"/>
      <c r="I37" s="46">
        <f t="shared" si="1"/>
        <v>0</v>
      </c>
      <c r="J37" s="193"/>
    </row>
    <row r="38" spans="2:10" x14ac:dyDescent="0.15">
      <c r="B38" s="194" t="s">
        <v>56</v>
      </c>
      <c r="C38" s="12"/>
      <c r="D38" s="12"/>
      <c r="E38" s="12"/>
      <c r="F38" s="12"/>
      <c r="G38" s="12"/>
      <c r="H38" s="12"/>
      <c r="I38" s="12">
        <f t="shared" si="1"/>
        <v>0</v>
      </c>
      <c r="J38" s="205">
        <f>SUM(I38:I41)/3</f>
        <v>0</v>
      </c>
    </row>
    <row r="39" spans="2:10" x14ac:dyDescent="0.15">
      <c r="B39" s="195"/>
      <c r="C39" s="12"/>
      <c r="D39" s="12"/>
      <c r="E39" s="12"/>
      <c r="F39" s="12"/>
      <c r="G39" s="12"/>
      <c r="H39" s="12"/>
      <c r="I39" s="12">
        <f t="shared" si="1"/>
        <v>0</v>
      </c>
      <c r="J39" s="205"/>
    </row>
    <row r="40" spans="2:10" x14ac:dyDescent="0.15">
      <c r="B40" s="195"/>
      <c r="C40" s="12"/>
      <c r="D40" s="12"/>
      <c r="E40" s="12"/>
      <c r="F40" s="12"/>
      <c r="G40" s="12"/>
      <c r="H40" s="12"/>
      <c r="I40" s="12">
        <f t="shared" si="1"/>
        <v>0</v>
      </c>
      <c r="J40" s="205"/>
    </row>
    <row r="41" spans="2:10" x14ac:dyDescent="0.15">
      <c r="B41" s="195"/>
      <c r="C41" s="12"/>
      <c r="D41" s="12"/>
      <c r="E41" s="12"/>
      <c r="F41" s="12"/>
      <c r="G41" s="12"/>
      <c r="H41" s="12"/>
      <c r="I41" s="12">
        <f t="shared" si="1"/>
        <v>0</v>
      </c>
      <c r="J41" s="205"/>
    </row>
    <row r="42" spans="2:10" x14ac:dyDescent="0.15">
      <c r="B42" s="196" t="s">
        <v>57</v>
      </c>
      <c r="C42" s="46"/>
      <c r="D42" s="46"/>
      <c r="E42" s="46"/>
      <c r="F42" s="46"/>
      <c r="G42" s="46"/>
      <c r="H42" s="46"/>
      <c r="I42" s="46">
        <f t="shared" si="1"/>
        <v>0</v>
      </c>
      <c r="J42" s="193">
        <f>SUM(I42:I45)/3</f>
        <v>0</v>
      </c>
    </row>
    <row r="43" spans="2:10" x14ac:dyDescent="0.15">
      <c r="B43" s="196"/>
      <c r="C43" s="46"/>
      <c r="D43" s="46"/>
      <c r="E43" s="46"/>
      <c r="F43" s="46"/>
      <c r="G43" s="46"/>
      <c r="H43" s="46"/>
      <c r="I43" s="46">
        <f t="shared" si="1"/>
        <v>0</v>
      </c>
      <c r="J43" s="193"/>
    </row>
    <row r="44" spans="2:10" x14ac:dyDescent="0.15">
      <c r="B44" s="196"/>
      <c r="C44" s="46"/>
      <c r="D44" s="46"/>
      <c r="E44" s="46"/>
      <c r="F44" s="46"/>
      <c r="G44" s="46"/>
      <c r="H44" s="46"/>
      <c r="I44" s="46">
        <f t="shared" si="1"/>
        <v>0</v>
      </c>
      <c r="J44" s="193"/>
    </row>
    <row r="45" spans="2:10" x14ac:dyDescent="0.15">
      <c r="B45" s="196"/>
      <c r="C45" s="46"/>
      <c r="D45" s="46"/>
      <c r="E45" s="46"/>
      <c r="F45" s="46"/>
      <c r="G45" s="46"/>
      <c r="H45" s="46"/>
      <c r="I45" s="46">
        <f t="shared" si="1"/>
        <v>0</v>
      </c>
      <c r="J45" s="193"/>
    </row>
    <row r="47" spans="2:10" x14ac:dyDescent="0.15">
      <c r="B47" s="47" t="s">
        <v>176</v>
      </c>
    </row>
    <row r="48" spans="2:10" ht="60" x14ac:dyDescent="0.15">
      <c r="B48" s="43" t="s">
        <v>174</v>
      </c>
      <c r="C48" s="14" t="s">
        <v>77</v>
      </c>
      <c r="D48" s="14" t="s">
        <v>78</v>
      </c>
      <c r="E48" s="14" t="s">
        <v>79</v>
      </c>
      <c r="F48" s="14" t="s">
        <v>80</v>
      </c>
      <c r="G48" s="14" t="s">
        <v>58</v>
      </c>
      <c r="H48" s="14" t="s">
        <v>81</v>
      </c>
      <c r="I48" s="25" t="s">
        <v>82</v>
      </c>
      <c r="J48" s="48"/>
    </row>
    <row r="49" spans="2:9" x14ac:dyDescent="0.15">
      <c r="B49" s="12" t="s">
        <v>49</v>
      </c>
      <c r="C49" s="44">
        <f t="shared" ref="C49:H49" si="7">AVERAGE(C4:C8)</f>
        <v>25</v>
      </c>
      <c r="D49" s="44">
        <f t="shared" si="7"/>
        <v>15</v>
      </c>
      <c r="E49" s="44">
        <f t="shared" si="7"/>
        <v>15</v>
      </c>
      <c r="F49" s="44">
        <f t="shared" si="7"/>
        <v>15.2</v>
      </c>
      <c r="G49" s="44">
        <f t="shared" si="7"/>
        <v>13.4</v>
      </c>
      <c r="H49" s="44">
        <f t="shared" si="7"/>
        <v>8.1999999999999993</v>
      </c>
      <c r="I49" s="44">
        <f>SUM(C49:H49)</f>
        <v>91.800000000000011</v>
      </c>
    </row>
    <row r="50" spans="2:9" x14ac:dyDescent="0.15">
      <c r="B50" s="12" t="s">
        <v>50</v>
      </c>
      <c r="C50" s="44">
        <f t="shared" ref="C50:H50" si="8">AVERAGE(C9:C13)</f>
        <v>23</v>
      </c>
      <c r="D50" s="44">
        <f t="shared" si="8"/>
        <v>14</v>
      </c>
      <c r="E50" s="44">
        <f t="shared" si="8"/>
        <v>12.8</v>
      </c>
      <c r="F50" s="44">
        <f t="shared" si="8"/>
        <v>15</v>
      </c>
      <c r="G50" s="44">
        <f t="shared" si="8"/>
        <v>14</v>
      </c>
      <c r="H50" s="44">
        <f t="shared" si="8"/>
        <v>8.1999999999999993</v>
      </c>
      <c r="I50" s="44">
        <f t="shared" ref="I50:I52" si="9">SUM(C50:H50)</f>
        <v>87</v>
      </c>
    </row>
    <row r="51" spans="2:9" x14ac:dyDescent="0.15">
      <c r="B51" s="12" t="s">
        <v>51</v>
      </c>
      <c r="C51" s="44">
        <f t="shared" ref="C51:H51" si="10">AVERAGE(C14:C18)</f>
        <v>17</v>
      </c>
      <c r="D51" s="44">
        <f t="shared" si="10"/>
        <v>11.6</v>
      </c>
      <c r="E51" s="44">
        <f t="shared" si="10"/>
        <v>10.8</v>
      </c>
      <c r="F51" s="44">
        <f t="shared" si="10"/>
        <v>13</v>
      </c>
      <c r="G51" s="44">
        <f t="shared" si="10"/>
        <v>13</v>
      </c>
      <c r="H51" s="44">
        <f t="shared" si="10"/>
        <v>7.2</v>
      </c>
      <c r="I51" s="44">
        <f t="shared" si="9"/>
        <v>72.600000000000009</v>
      </c>
    </row>
    <row r="52" spans="2:9" x14ac:dyDescent="0.15">
      <c r="B52" s="12" t="s">
        <v>52</v>
      </c>
      <c r="C52" s="44">
        <f t="shared" ref="C52:H52" si="11">AVERAGE(C19:C23)</f>
        <v>23</v>
      </c>
      <c r="D52" s="44">
        <f t="shared" si="11"/>
        <v>13.8</v>
      </c>
      <c r="E52" s="44">
        <f t="shared" si="11"/>
        <v>13.8</v>
      </c>
      <c r="F52" s="44">
        <f t="shared" si="11"/>
        <v>14.8</v>
      </c>
      <c r="G52" s="44">
        <f t="shared" si="11"/>
        <v>10.4</v>
      </c>
      <c r="H52" s="44">
        <f t="shared" si="11"/>
        <v>8.4</v>
      </c>
      <c r="I52" s="44">
        <f t="shared" si="9"/>
        <v>84.2</v>
      </c>
    </row>
    <row r="53" spans="2:9" x14ac:dyDescent="0.15">
      <c r="B53" s="12"/>
      <c r="C53" s="44"/>
      <c r="D53" s="44"/>
      <c r="E53" s="44"/>
      <c r="F53" s="44"/>
      <c r="G53" s="44"/>
      <c r="H53" s="44"/>
      <c r="I53" s="44"/>
    </row>
    <row r="54" spans="2:9" x14ac:dyDescent="0.15">
      <c r="B54" s="12"/>
      <c r="C54" s="44"/>
      <c r="D54" s="44"/>
      <c r="E54" s="44"/>
      <c r="F54" s="44"/>
      <c r="G54" s="44"/>
      <c r="H54" s="44"/>
      <c r="I54" s="44"/>
    </row>
    <row r="55" spans="2:9" x14ac:dyDescent="0.15">
      <c r="B55" s="12"/>
      <c r="C55" s="12"/>
      <c r="D55" s="12"/>
      <c r="E55" s="12"/>
      <c r="F55" s="12"/>
      <c r="G55" s="12"/>
      <c r="H55" s="12"/>
      <c r="I55" s="12"/>
    </row>
    <row r="56" spans="2:9" x14ac:dyDescent="0.15">
      <c r="B56" s="12"/>
      <c r="C56" s="12"/>
      <c r="D56" s="12"/>
      <c r="E56" s="12"/>
      <c r="F56" s="12"/>
      <c r="G56" s="12"/>
      <c r="H56" s="12"/>
      <c r="I56" s="12"/>
    </row>
    <row r="57" spans="2:9" x14ac:dyDescent="0.15">
      <c r="B57" s="12"/>
      <c r="C57" s="12"/>
      <c r="D57" s="12"/>
      <c r="E57" s="12"/>
      <c r="F57" s="12"/>
      <c r="G57" s="12"/>
      <c r="H57" s="12"/>
      <c r="I57" s="12"/>
    </row>
  </sheetData>
  <mergeCells count="18">
    <mergeCell ref="B34:B37"/>
    <mergeCell ref="J34:J37"/>
    <mergeCell ref="B38:B41"/>
    <mergeCell ref="J38:J41"/>
    <mergeCell ref="B42:B45"/>
    <mergeCell ref="J42:J45"/>
    <mergeCell ref="B19:B23"/>
    <mergeCell ref="J19:J23"/>
    <mergeCell ref="B24:B29"/>
    <mergeCell ref="J24:J29"/>
    <mergeCell ref="B30:B33"/>
    <mergeCell ref="J30:J33"/>
    <mergeCell ref="B4:B8"/>
    <mergeCell ref="J4:J8"/>
    <mergeCell ref="B9:B13"/>
    <mergeCell ref="J9:J13"/>
    <mergeCell ref="B14:B18"/>
    <mergeCell ref="J14:J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DE32E-EF2E-4091-9DC5-38A15C10C5EF}">
  <dimension ref="B3:J71"/>
  <sheetViews>
    <sheetView zoomScale="90" workbookViewId="0">
      <selection activeCell="L14" sqref="L14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43" t="s">
        <v>174</v>
      </c>
      <c r="C3" s="14" t="s">
        <v>77</v>
      </c>
      <c r="D3" s="14" t="s">
        <v>78</v>
      </c>
      <c r="E3" s="14" t="s">
        <v>79</v>
      </c>
      <c r="F3" s="14" t="s">
        <v>80</v>
      </c>
      <c r="G3" s="14" t="s">
        <v>58</v>
      </c>
      <c r="H3" s="14" t="s">
        <v>81</v>
      </c>
      <c r="I3" s="25" t="s">
        <v>82</v>
      </c>
      <c r="J3" s="14" t="s">
        <v>175</v>
      </c>
    </row>
    <row r="4" spans="2:10" x14ac:dyDescent="0.15">
      <c r="B4" s="191" t="s">
        <v>49</v>
      </c>
      <c r="C4" s="46">
        <v>20</v>
      </c>
      <c r="D4" s="46">
        <v>15</v>
      </c>
      <c r="E4" s="46">
        <v>12</v>
      </c>
      <c r="F4" s="46">
        <v>18</v>
      </c>
      <c r="G4" s="46">
        <v>12</v>
      </c>
      <c r="H4" s="46">
        <v>8</v>
      </c>
      <c r="I4" s="46">
        <f>SUM(C4:H4)</f>
        <v>85</v>
      </c>
      <c r="J4" s="193">
        <f>SUM(I4:I11)/8</f>
        <v>88.75</v>
      </c>
    </row>
    <row r="5" spans="2:10" x14ac:dyDescent="0.15">
      <c r="B5" s="192"/>
      <c r="C5" s="46">
        <v>25</v>
      </c>
      <c r="D5" s="46">
        <v>15</v>
      </c>
      <c r="E5" s="46">
        <v>15</v>
      </c>
      <c r="F5" s="46">
        <v>20</v>
      </c>
      <c r="G5" s="46">
        <v>10</v>
      </c>
      <c r="H5" s="46">
        <v>5</v>
      </c>
      <c r="I5" s="46">
        <f t="shared" ref="I5:I11" si="0">SUM(C5:H5)</f>
        <v>90</v>
      </c>
      <c r="J5" s="193"/>
    </row>
    <row r="6" spans="2:10" x14ac:dyDescent="0.15">
      <c r="B6" s="192"/>
      <c r="C6" s="46">
        <v>25</v>
      </c>
      <c r="D6" s="46">
        <v>15</v>
      </c>
      <c r="E6" s="46">
        <v>15</v>
      </c>
      <c r="F6" s="46">
        <v>20</v>
      </c>
      <c r="G6" s="46">
        <v>15</v>
      </c>
      <c r="H6" s="46">
        <v>10</v>
      </c>
      <c r="I6" s="46">
        <f t="shared" si="0"/>
        <v>100</v>
      </c>
      <c r="J6" s="193"/>
    </row>
    <row r="7" spans="2:10" x14ac:dyDescent="0.15">
      <c r="B7" s="192"/>
      <c r="C7" s="46">
        <v>20</v>
      </c>
      <c r="D7" s="46">
        <v>10</v>
      </c>
      <c r="E7" s="46">
        <v>10</v>
      </c>
      <c r="F7" s="46">
        <v>20</v>
      </c>
      <c r="G7" s="46">
        <v>15</v>
      </c>
      <c r="H7" s="46">
        <v>10</v>
      </c>
      <c r="I7" s="46">
        <f t="shared" si="0"/>
        <v>85</v>
      </c>
      <c r="J7" s="193"/>
    </row>
    <row r="8" spans="2:10" x14ac:dyDescent="0.15">
      <c r="B8" s="192"/>
      <c r="C8" s="46">
        <v>25</v>
      </c>
      <c r="D8" s="46">
        <v>15</v>
      </c>
      <c r="E8" s="46">
        <v>15</v>
      </c>
      <c r="F8" s="46">
        <v>20</v>
      </c>
      <c r="G8" s="46">
        <v>15</v>
      </c>
      <c r="H8" s="46">
        <v>10</v>
      </c>
      <c r="I8" s="46">
        <f t="shared" si="0"/>
        <v>100</v>
      </c>
      <c r="J8" s="193"/>
    </row>
    <row r="9" spans="2:10" x14ac:dyDescent="0.15">
      <c r="B9" s="192"/>
      <c r="C9" s="46">
        <v>20</v>
      </c>
      <c r="D9" s="46">
        <v>12</v>
      </c>
      <c r="E9" s="46">
        <v>10</v>
      </c>
      <c r="F9" s="46">
        <v>15</v>
      </c>
      <c r="G9" s="46">
        <v>10</v>
      </c>
      <c r="H9" s="46">
        <v>8</v>
      </c>
      <c r="I9" s="46">
        <f t="shared" si="0"/>
        <v>75</v>
      </c>
      <c r="J9" s="193"/>
    </row>
    <row r="10" spans="2:10" x14ac:dyDescent="0.15">
      <c r="B10" s="192"/>
      <c r="C10" s="46">
        <v>25</v>
      </c>
      <c r="D10" s="46">
        <v>15</v>
      </c>
      <c r="E10" s="46">
        <v>15</v>
      </c>
      <c r="F10" s="46">
        <v>15</v>
      </c>
      <c r="G10" s="46">
        <v>5</v>
      </c>
      <c r="H10" s="46">
        <v>10</v>
      </c>
      <c r="I10" s="46">
        <f t="shared" si="0"/>
        <v>85</v>
      </c>
      <c r="J10" s="193"/>
    </row>
    <row r="11" spans="2:10" x14ac:dyDescent="0.15">
      <c r="B11" s="192"/>
      <c r="C11" s="46">
        <v>25</v>
      </c>
      <c r="D11" s="46">
        <v>15</v>
      </c>
      <c r="E11" s="46">
        <v>15</v>
      </c>
      <c r="F11" s="46">
        <v>15</v>
      </c>
      <c r="G11" s="46">
        <v>10</v>
      </c>
      <c r="H11" s="46">
        <v>10</v>
      </c>
      <c r="I11" s="46">
        <f t="shared" si="0"/>
        <v>90</v>
      </c>
      <c r="J11" s="193"/>
    </row>
    <row r="12" spans="2:10" x14ac:dyDescent="0.15">
      <c r="B12" s="194" t="s">
        <v>50</v>
      </c>
      <c r="C12" s="12">
        <v>18</v>
      </c>
      <c r="D12" s="12">
        <v>14</v>
      </c>
      <c r="E12" s="12">
        <v>14</v>
      </c>
      <c r="F12" s="12">
        <v>20</v>
      </c>
      <c r="G12" s="12">
        <v>14</v>
      </c>
      <c r="H12" s="12">
        <v>8</v>
      </c>
      <c r="I12" s="12">
        <f t="shared" ref="I12:I59" si="1">SUM(C12:H12)</f>
        <v>88</v>
      </c>
      <c r="J12" s="205">
        <f t="shared" ref="J12" si="2">SUM(I12:I19)/8</f>
        <v>80.5</v>
      </c>
    </row>
    <row r="13" spans="2:10" x14ac:dyDescent="0.15">
      <c r="B13" s="195"/>
      <c r="C13" s="12">
        <v>25</v>
      </c>
      <c r="D13" s="12">
        <v>15</v>
      </c>
      <c r="E13" s="12">
        <v>15</v>
      </c>
      <c r="F13" s="12">
        <v>15</v>
      </c>
      <c r="G13" s="12">
        <v>15</v>
      </c>
      <c r="H13" s="12">
        <v>5</v>
      </c>
      <c r="I13" s="12">
        <f t="shared" si="1"/>
        <v>90</v>
      </c>
      <c r="J13" s="205"/>
    </row>
    <row r="14" spans="2:10" x14ac:dyDescent="0.15">
      <c r="B14" s="195"/>
      <c r="C14" s="12">
        <v>15</v>
      </c>
      <c r="D14" s="12">
        <v>10</v>
      </c>
      <c r="E14" s="12">
        <v>10</v>
      </c>
      <c r="F14" s="12">
        <v>10</v>
      </c>
      <c r="G14" s="12">
        <v>15</v>
      </c>
      <c r="H14" s="12">
        <v>10</v>
      </c>
      <c r="I14" s="12">
        <f t="shared" si="1"/>
        <v>70</v>
      </c>
      <c r="J14" s="205"/>
    </row>
    <row r="15" spans="2:10" x14ac:dyDescent="0.15">
      <c r="B15" s="195"/>
      <c r="C15" s="12">
        <v>15</v>
      </c>
      <c r="D15" s="12">
        <v>10</v>
      </c>
      <c r="E15" s="12">
        <v>10</v>
      </c>
      <c r="F15" s="12">
        <v>15</v>
      </c>
      <c r="G15" s="12">
        <v>15</v>
      </c>
      <c r="H15" s="12">
        <v>6</v>
      </c>
      <c r="I15" s="12">
        <f t="shared" si="1"/>
        <v>71</v>
      </c>
      <c r="J15" s="205"/>
    </row>
    <row r="16" spans="2:10" x14ac:dyDescent="0.15">
      <c r="B16" s="195"/>
      <c r="C16" s="12">
        <v>24</v>
      </c>
      <c r="D16" s="12">
        <v>15</v>
      </c>
      <c r="E16" s="12">
        <v>14</v>
      </c>
      <c r="F16" s="12">
        <v>18</v>
      </c>
      <c r="G16" s="12">
        <v>14</v>
      </c>
      <c r="H16" s="12">
        <v>9</v>
      </c>
      <c r="I16" s="12">
        <f t="shared" si="1"/>
        <v>94</v>
      </c>
      <c r="J16" s="205"/>
    </row>
    <row r="17" spans="2:10" x14ac:dyDescent="0.15">
      <c r="B17" s="195"/>
      <c r="C17" s="12">
        <v>20</v>
      </c>
      <c r="D17" s="12">
        <v>10</v>
      </c>
      <c r="E17" s="12">
        <v>10</v>
      </c>
      <c r="F17" s="12">
        <v>15</v>
      </c>
      <c r="G17" s="12">
        <v>10</v>
      </c>
      <c r="H17" s="12">
        <v>8</v>
      </c>
      <c r="I17" s="12">
        <f t="shared" si="1"/>
        <v>73</v>
      </c>
      <c r="J17" s="205"/>
    </row>
    <row r="18" spans="2:10" x14ac:dyDescent="0.15">
      <c r="B18" s="195"/>
      <c r="C18" s="12">
        <v>20</v>
      </c>
      <c r="D18" s="12">
        <v>15</v>
      </c>
      <c r="E18" s="12">
        <v>15</v>
      </c>
      <c r="F18" s="12">
        <v>20</v>
      </c>
      <c r="G18" s="12">
        <v>10</v>
      </c>
      <c r="H18" s="12">
        <v>8</v>
      </c>
      <c r="I18" s="12">
        <f t="shared" si="1"/>
        <v>88</v>
      </c>
      <c r="J18" s="205"/>
    </row>
    <row r="19" spans="2:10" x14ac:dyDescent="0.15">
      <c r="B19" s="195"/>
      <c r="C19" s="12">
        <v>15</v>
      </c>
      <c r="D19" s="12">
        <v>15</v>
      </c>
      <c r="E19" s="12">
        <v>10</v>
      </c>
      <c r="F19" s="12">
        <v>15</v>
      </c>
      <c r="G19" s="12">
        <v>10</v>
      </c>
      <c r="H19" s="12">
        <v>5</v>
      </c>
      <c r="I19" s="12">
        <f t="shared" si="1"/>
        <v>70</v>
      </c>
      <c r="J19" s="205"/>
    </row>
    <row r="20" spans="2:10" x14ac:dyDescent="0.15">
      <c r="B20" s="191" t="s">
        <v>51</v>
      </c>
      <c r="C20" s="46">
        <v>15</v>
      </c>
      <c r="D20" s="46">
        <v>10</v>
      </c>
      <c r="E20" s="46">
        <v>13</v>
      </c>
      <c r="F20" s="46">
        <v>17</v>
      </c>
      <c r="G20" s="46">
        <v>12</v>
      </c>
      <c r="H20" s="46">
        <v>7</v>
      </c>
      <c r="I20" s="46">
        <f t="shared" si="1"/>
        <v>74</v>
      </c>
      <c r="J20" s="193">
        <f t="shared" ref="J20" si="3">SUM(I20:I27)/8</f>
        <v>81.125</v>
      </c>
    </row>
    <row r="21" spans="2:10" x14ac:dyDescent="0.15">
      <c r="B21" s="192"/>
      <c r="C21" s="46">
        <v>25</v>
      </c>
      <c r="D21" s="46">
        <v>15</v>
      </c>
      <c r="E21" s="46">
        <v>15</v>
      </c>
      <c r="F21" s="46">
        <v>20</v>
      </c>
      <c r="G21" s="46">
        <v>15</v>
      </c>
      <c r="H21" s="46">
        <v>5</v>
      </c>
      <c r="I21" s="46">
        <f t="shared" si="1"/>
        <v>95</v>
      </c>
      <c r="J21" s="193"/>
    </row>
    <row r="22" spans="2:10" x14ac:dyDescent="0.15">
      <c r="B22" s="192"/>
      <c r="C22" s="46">
        <v>15</v>
      </c>
      <c r="D22" s="46">
        <v>10</v>
      </c>
      <c r="E22" s="46">
        <v>10</v>
      </c>
      <c r="F22" s="46">
        <v>10</v>
      </c>
      <c r="G22" s="46">
        <v>15</v>
      </c>
      <c r="H22" s="46">
        <v>5</v>
      </c>
      <c r="I22" s="46">
        <f t="shared" si="1"/>
        <v>65</v>
      </c>
      <c r="J22" s="193"/>
    </row>
    <row r="23" spans="2:10" x14ac:dyDescent="0.15">
      <c r="B23" s="192"/>
      <c r="C23" s="46">
        <v>15</v>
      </c>
      <c r="D23" s="46">
        <v>15</v>
      </c>
      <c r="E23" s="46">
        <v>10</v>
      </c>
      <c r="F23" s="46">
        <v>15</v>
      </c>
      <c r="G23" s="46">
        <v>15</v>
      </c>
      <c r="H23" s="46">
        <v>5</v>
      </c>
      <c r="I23" s="46">
        <f t="shared" si="1"/>
        <v>75</v>
      </c>
      <c r="J23" s="193"/>
    </row>
    <row r="24" spans="2:10" x14ac:dyDescent="0.15">
      <c r="B24" s="192"/>
      <c r="C24" s="46">
        <v>25</v>
      </c>
      <c r="D24" s="46">
        <v>15</v>
      </c>
      <c r="E24" s="46">
        <v>15</v>
      </c>
      <c r="F24" s="46">
        <v>20</v>
      </c>
      <c r="G24" s="46">
        <v>15</v>
      </c>
      <c r="H24" s="46">
        <v>0</v>
      </c>
      <c r="I24" s="46">
        <f t="shared" si="1"/>
        <v>90</v>
      </c>
      <c r="J24" s="193"/>
    </row>
    <row r="25" spans="2:10" x14ac:dyDescent="0.15">
      <c r="B25" s="192"/>
      <c r="C25" s="46">
        <v>15</v>
      </c>
      <c r="D25" s="46">
        <v>10</v>
      </c>
      <c r="E25" s="46">
        <v>10</v>
      </c>
      <c r="F25" s="46">
        <v>15</v>
      </c>
      <c r="G25" s="46">
        <v>10</v>
      </c>
      <c r="H25" s="46">
        <v>8</v>
      </c>
      <c r="I25" s="46">
        <f t="shared" si="1"/>
        <v>68</v>
      </c>
      <c r="J25" s="193"/>
    </row>
    <row r="26" spans="2:10" x14ac:dyDescent="0.15">
      <c r="B26" s="192"/>
      <c r="C26" s="46">
        <v>22</v>
      </c>
      <c r="D26" s="46">
        <v>15</v>
      </c>
      <c r="E26" s="46">
        <v>15</v>
      </c>
      <c r="F26" s="46">
        <v>20</v>
      </c>
      <c r="G26" s="46">
        <v>15</v>
      </c>
      <c r="H26" s="46">
        <v>10</v>
      </c>
      <c r="I26" s="46">
        <f t="shared" si="1"/>
        <v>97</v>
      </c>
      <c r="J26" s="193"/>
    </row>
    <row r="27" spans="2:10" x14ac:dyDescent="0.15">
      <c r="B27" s="192"/>
      <c r="C27" s="46">
        <v>25</v>
      </c>
      <c r="D27" s="46">
        <v>15</v>
      </c>
      <c r="E27" s="46">
        <v>15</v>
      </c>
      <c r="F27" s="46">
        <v>10</v>
      </c>
      <c r="G27" s="46">
        <v>10</v>
      </c>
      <c r="H27" s="46">
        <v>10</v>
      </c>
      <c r="I27" s="46">
        <f t="shared" si="1"/>
        <v>85</v>
      </c>
      <c r="J27" s="193"/>
    </row>
    <row r="28" spans="2:10" x14ac:dyDescent="0.15">
      <c r="B28" s="194" t="s">
        <v>52</v>
      </c>
      <c r="C28" s="12">
        <v>24</v>
      </c>
      <c r="D28" s="12">
        <v>15</v>
      </c>
      <c r="E28" s="12">
        <v>12</v>
      </c>
      <c r="F28" s="12">
        <v>18</v>
      </c>
      <c r="G28" s="12">
        <v>14</v>
      </c>
      <c r="H28" s="12">
        <v>9</v>
      </c>
      <c r="I28" s="12">
        <f t="shared" si="1"/>
        <v>92</v>
      </c>
      <c r="J28" s="205">
        <f t="shared" ref="J28" si="4">SUM(I28:I35)/8</f>
        <v>90.25</v>
      </c>
    </row>
    <row r="29" spans="2:10" x14ac:dyDescent="0.15">
      <c r="B29" s="195"/>
      <c r="C29" s="12">
        <v>25</v>
      </c>
      <c r="D29" s="12">
        <v>15</v>
      </c>
      <c r="E29" s="12">
        <v>15</v>
      </c>
      <c r="F29" s="12">
        <v>20</v>
      </c>
      <c r="G29" s="12">
        <v>15</v>
      </c>
      <c r="H29" s="12">
        <v>5</v>
      </c>
      <c r="I29" s="12">
        <f t="shared" si="1"/>
        <v>95</v>
      </c>
      <c r="J29" s="205"/>
    </row>
    <row r="30" spans="2:10" x14ac:dyDescent="0.15">
      <c r="B30" s="195"/>
      <c r="C30" s="12">
        <v>25</v>
      </c>
      <c r="D30" s="12">
        <v>15</v>
      </c>
      <c r="E30" s="12">
        <v>15</v>
      </c>
      <c r="F30" s="12">
        <v>20</v>
      </c>
      <c r="G30" s="12">
        <v>15</v>
      </c>
      <c r="H30" s="12">
        <v>10</v>
      </c>
      <c r="I30" s="12">
        <f t="shared" si="1"/>
        <v>100</v>
      </c>
      <c r="J30" s="205"/>
    </row>
    <row r="31" spans="2:10" x14ac:dyDescent="0.15">
      <c r="B31" s="195"/>
      <c r="C31" s="12">
        <v>25</v>
      </c>
      <c r="D31" s="12">
        <v>15</v>
      </c>
      <c r="E31" s="12">
        <v>10</v>
      </c>
      <c r="F31" s="12">
        <v>20</v>
      </c>
      <c r="G31" s="12">
        <v>15</v>
      </c>
      <c r="H31" s="12">
        <v>5</v>
      </c>
      <c r="I31" s="12">
        <f t="shared" si="1"/>
        <v>90</v>
      </c>
      <c r="J31" s="205"/>
    </row>
    <row r="32" spans="2:10" x14ac:dyDescent="0.15">
      <c r="B32" s="195"/>
      <c r="C32" s="12">
        <v>24</v>
      </c>
      <c r="D32" s="12">
        <v>14</v>
      </c>
      <c r="E32" s="12">
        <v>14</v>
      </c>
      <c r="F32" s="12">
        <v>19</v>
      </c>
      <c r="G32" s="12">
        <v>14</v>
      </c>
      <c r="H32" s="12">
        <v>8</v>
      </c>
      <c r="I32" s="12">
        <f t="shared" si="1"/>
        <v>93</v>
      </c>
      <c r="J32" s="205"/>
    </row>
    <row r="33" spans="2:10" x14ac:dyDescent="0.15">
      <c r="B33" s="195"/>
      <c r="C33" s="12">
        <v>15</v>
      </c>
      <c r="D33" s="12">
        <v>10</v>
      </c>
      <c r="E33" s="12">
        <v>10</v>
      </c>
      <c r="F33" s="12">
        <v>15</v>
      </c>
      <c r="G33" s="12">
        <v>10</v>
      </c>
      <c r="H33" s="12">
        <v>8</v>
      </c>
      <c r="I33" s="12">
        <f t="shared" si="1"/>
        <v>68</v>
      </c>
      <c r="J33" s="205"/>
    </row>
    <row r="34" spans="2:10" x14ac:dyDescent="0.15">
      <c r="B34" s="195"/>
      <c r="C34" s="12">
        <v>22</v>
      </c>
      <c r="D34" s="12">
        <v>15</v>
      </c>
      <c r="E34" s="12">
        <v>15</v>
      </c>
      <c r="F34" s="12">
        <v>20</v>
      </c>
      <c r="G34" s="12">
        <v>15</v>
      </c>
      <c r="H34" s="12">
        <v>10</v>
      </c>
      <c r="I34" s="12">
        <f t="shared" si="1"/>
        <v>97</v>
      </c>
      <c r="J34" s="205"/>
    </row>
    <row r="35" spans="2:10" x14ac:dyDescent="0.15">
      <c r="B35" s="195"/>
      <c r="C35" s="12">
        <v>25</v>
      </c>
      <c r="D35" s="12">
        <v>15</v>
      </c>
      <c r="E35" s="12">
        <v>15</v>
      </c>
      <c r="F35" s="12">
        <v>12</v>
      </c>
      <c r="G35" s="12">
        <v>10</v>
      </c>
      <c r="H35" s="12">
        <v>10</v>
      </c>
      <c r="I35" s="12">
        <f t="shared" si="1"/>
        <v>87</v>
      </c>
      <c r="J35" s="205"/>
    </row>
    <row r="36" spans="2:10" x14ac:dyDescent="0.15">
      <c r="B36" s="196" t="s">
        <v>53</v>
      </c>
      <c r="C36" s="46"/>
      <c r="D36" s="46"/>
      <c r="E36" s="46"/>
      <c r="F36" s="46"/>
      <c r="G36" s="46"/>
      <c r="H36" s="46"/>
      <c r="I36" s="46">
        <f t="shared" si="1"/>
        <v>0</v>
      </c>
      <c r="J36" s="193">
        <f t="shared" ref="J36" si="5">SUM(I36:I40)/5</f>
        <v>0</v>
      </c>
    </row>
    <row r="37" spans="2:10" x14ac:dyDescent="0.15">
      <c r="B37" s="196"/>
      <c r="C37" s="46"/>
      <c r="D37" s="46"/>
      <c r="E37" s="46"/>
      <c r="F37" s="46"/>
      <c r="G37" s="46"/>
      <c r="H37" s="46"/>
      <c r="I37" s="46">
        <f t="shared" si="1"/>
        <v>0</v>
      </c>
      <c r="J37" s="193"/>
    </row>
    <row r="38" spans="2:10" x14ac:dyDescent="0.15">
      <c r="B38" s="196"/>
      <c r="C38" s="46"/>
      <c r="D38" s="46"/>
      <c r="E38" s="46"/>
      <c r="F38" s="46"/>
      <c r="G38" s="46"/>
      <c r="H38" s="46"/>
      <c r="I38" s="46">
        <f t="shared" si="1"/>
        <v>0</v>
      </c>
      <c r="J38" s="193"/>
    </row>
    <row r="39" spans="2:10" x14ac:dyDescent="0.15">
      <c r="B39" s="196"/>
      <c r="C39" s="46"/>
      <c r="D39" s="46"/>
      <c r="E39" s="46"/>
      <c r="F39" s="46"/>
      <c r="G39" s="46"/>
      <c r="H39" s="46"/>
      <c r="I39" s="46">
        <f t="shared" si="1"/>
        <v>0</v>
      </c>
      <c r="J39" s="193"/>
    </row>
    <row r="40" spans="2:10" x14ac:dyDescent="0.15">
      <c r="B40" s="196"/>
      <c r="C40" s="46"/>
      <c r="D40" s="46"/>
      <c r="E40" s="46"/>
      <c r="F40" s="46"/>
      <c r="G40" s="46"/>
      <c r="H40" s="46"/>
      <c r="I40" s="46">
        <f t="shared" si="1"/>
        <v>0</v>
      </c>
      <c r="J40" s="193"/>
    </row>
    <row r="41" spans="2:10" x14ac:dyDescent="0.15">
      <c r="B41" s="194" t="s">
        <v>54</v>
      </c>
      <c r="C41" s="12"/>
      <c r="D41" s="12"/>
      <c r="E41" s="12"/>
      <c r="F41" s="12"/>
      <c r="G41" s="12"/>
      <c r="H41" s="12"/>
      <c r="I41" s="12">
        <f t="shared" si="1"/>
        <v>0</v>
      </c>
      <c r="J41" s="205">
        <f t="shared" ref="J41" si="6">SUM(I41:I45)/5</f>
        <v>0</v>
      </c>
    </row>
    <row r="42" spans="2:10" x14ac:dyDescent="0.15">
      <c r="B42" s="195"/>
      <c r="C42" s="12"/>
      <c r="D42" s="12"/>
      <c r="E42" s="12"/>
      <c r="F42" s="12"/>
      <c r="G42" s="12"/>
      <c r="H42" s="12"/>
      <c r="I42" s="12">
        <f t="shared" si="1"/>
        <v>0</v>
      </c>
      <c r="J42" s="205"/>
    </row>
    <row r="43" spans="2:10" x14ac:dyDescent="0.15">
      <c r="B43" s="195"/>
      <c r="C43" s="12"/>
      <c r="D43" s="12"/>
      <c r="E43" s="12"/>
      <c r="F43" s="12"/>
      <c r="G43" s="12"/>
      <c r="H43" s="12"/>
      <c r="I43" s="12">
        <f t="shared" si="1"/>
        <v>0</v>
      </c>
      <c r="J43" s="205"/>
    </row>
    <row r="44" spans="2:10" x14ac:dyDescent="0.15">
      <c r="B44" s="195"/>
      <c r="C44" s="12"/>
      <c r="D44" s="12"/>
      <c r="E44" s="12"/>
      <c r="F44" s="12"/>
      <c r="G44" s="12"/>
      <c r="H44" s="12"/>
      <c r="I44" s="12">
        <f t="shared" si="1"/>
        <v>0</v>
      </c>
      <c r="J44" s="205"/>
    </row>
    <row r="45" spans="2:10" x14ac:dyDescent="0.15">
      <c r="B45" s="195"/>
      <c r="C45" s="12"/>
      <c r="D45" s="12"/>
      <c r="E45" s="12"/>
      <c r="F45" s="12"/>
      <c r="G45" s="12"/>
      <c r="H45" s="12"/>
      <c r="I45" s="12">
        <f t="shared" si="1"/>
        <v>0</v>
      </c>
      <c r="J45" s="205"/>
    </row>
    <row r="46" spans="2:10" x14ac:dyDescent="0.15">
      <c r="B46" s="191" t="s">
        <v>55</v>
      </c>
      <c r="C46" s="46"/>
      <c r="D46" s="46"/>
      <c r="E46" s="46"/>
      <c r="F46" s="46"/>
      <c r="G46" s="46"/>
      <c r="H46" s="46"/>
      <c r="I46" s="46">
        <f t="shared" si="1"/>
        <v>0</v>
      </c>
      <c r="J46" s="193">
        <f t="shared" ref="J46" si="7">SUM(I46:I50)/5</f>
        <v>0</v>
      </c>
    </row>
    <row r="47" spans="2:10" x14ac:dyDescent="0.15">
      <c r="B47" s="192"/>
      <c r="C47" s="46"/>
      <c r="D47" s="46"/>
      <c r="E47" s="46"/>
      <c r="F47" s="46"/>
      <c r="G47" s="46"/>
      <c r="H47" s="46"/>
      <c r="I47" s="46">
        <f t="shared" si="1"/>
        <v>0</v>
      </c>
      <c r="J47" s="193"/>
    </row>
    <row r="48" spans="2:10" x14ac:dyDescent="0.15">
      <c r="B48" s="192"/>
      <c r="C48" s="46"/>
      <c r="D48" s="46"/>
      <c r="E48" s="46"/>
      <c r="F48" s="46"/>
      <c r="G48" s="46"/>
      <c r="H48" s="46"/>
      <c r="I48" s="46">
        <f t="shared" si="1"/>
        <v>0</v>
      </c>
      <c r="J48" s="193"/>
    </row>
    <row r="49" spans="2:10" x14ac:dyDescent="0.15">
      <c r="B49" s="192"/>
      <c r="C49" s="46"/>
      <c r="D49" s="46"/>
      <c r="E49" s="46"/>
      <c r="F49" s="46"/>
      <c r="G49" s="46"/>
      <c r="H49" s="46"/>
      <c r="I49" s="46">
        <f t="shared" si="1"/>
        <v>0</v>
      </c>
      <c r="J49" s="193"/>
    </row>
    <row r="50" spans="2:10" x14ac:dyDescent="0.15">
      <c r="B50" s="192"/>
      <c r="C50" s="46"/>
      <c r="D50" s="46"/>
      <c r="E50" s="46"/>
      <c r="F50" s="46"/>
      <c r="G50" s="46"/>
      <c r="H50" s="46"/>
      <c r="I50" s="46">
        <f t="shared" si="1"/>
        <v>0</v>
      </c>
      <c r="J50" s="193"/>
    </row>
    <row r="51" spans="2:10" x14ac:dyDescent="0.15">
      <c r="B51" s="194" t="s">
        <v>56</v>
      </c>
      <c r="C51" s="12"/>
      <c r="D51" s="12"/>
      <c r="E51" s="12"/>
      <c r="F51" s="12"/>
      <c r="G51" s="12"/>
      <c r="H51" s="12"/>
      <c r="I51" s="12">
        <f t="shared" si="1"/>
        <v>0</v>
      </c>
      <c r="J51" s="205">
        <f t="shared" ref="J51" si="8">SUM(I51:I55)/5</f>
        <v>0</v>
      </c>
    </row>
    <row r="52" spans="2:10" x14ac:dyDescent="0.15">
      <c r="B52" s="195"/>
      <c r="C52" s="12"/>
      <c r="D52" s="12"/>
      <c r="E52" s="12"/>
      <c r="F52" s="12"/>
      <c r="G52" s="12"/>
      <c r="H52" s="12"/>
      <c r="I52" s="12">
        <f t="shared" si="1"/>
        <v>0</v>
      </c>
      <c r="J52" s="205"/>
    </row>
    <row r="53" spans="2:10" x14ac:dyDescent="0.15">
      <c r="B53" s="195"/>
      <c r="C53" s="12"/>
      <c r="D53" s="12"/>
      <c r="E53" s="12"/>
      <c r="F53" s="12"/>
      <c r="G53" s="12"/>
      <c r="H53" s="12"/>
      <c r="I53" s="12">
        <f t="shared" si="1"/>
        <v>0</v>
      </c>
      <c r="J53" s="205"/>
    </row>
    <row r="54" spans="2:10" x14ac:dyDescent="0.15">
      <c r="B54" s="195"/>
      <c r="C54" s="12"/>
      <c r="D54" s="12"/>
      <c r="E54" s="12"/>
      <c r="F54" s="12"/>
      <c r="G54" s="12"/>
      <c r="H54" s="12"/>
      <c r="I54" s="12">
        <f t="shared" si="1"/>
        <v>0</v>
      </c>
      <c r="J54" s="205"/>
    </row>
    <row r="55" spans="2:10" x14ac:dyDescent="0.15">
      <c r="B55" s="195"/>
      <c r="C55" s="12"/>
      <c r="D55" s="12"/>
      <c r="E55" s="12"/>
      <c r="F55" s="12"/>
      <c r="G55" s="12"/>
      <c r="H55" s="12"/>
      <c r="I55" s="12">
        <f t="shared" si="1"/>
        <v>0</v>
      </c>
      <c r="J55" s="205"/>
    </row>
    <row r="56" spans="2:10" x14ac:dyDescent="0.15">
      <c r="B56" s="196" t="s">
        <v>57</v>
      </c>
      <c r="C56" s="46"/>
      <c r="D56" s="46"/>
      <c r="E56" s="46"/>
      <c r="F56" s="46"/>
      <c r="G56" s="46"/>
      <c r="H56" s="46"/>
      <c r="I56" s="46">
        <f t="shared" si="1"/>
        <v>0</v>
      </c>
      <c r="J56" s="193">
        <f>SUM(I56:I59)/3</f>
        <v>0</v>
      </c>
    </row>
    <row r="57" spans="2:10" x14ac:dyDescent="0.15">
      <c r="B57" s="196"/>
      <c r="C57" s="46"/>
      <c r="D57" s="46"/>
      <c r="E57" s="46"/>
      <c r="F57" s="46"/>
      <c r="G57" s="46"/>
      <c r="H57" s="46"/>
      <c r="I57" s="46">
        <f t="shared" si="1"/>
        <v>0</v>
      </c>
      <c r="J57" s="193"/>
    </row>
    <row r="58" spans="2:10" x14ac:dyDescent="0.15">
      <c r="B58" s="196"/>
      <c r="C58" s="46"/>
      <c r="D58" s="46"/>
      <c r="E58" s="46"/>
      <c r="F58" s="46"/>
      <c r="G58" s="46"/>
      <c r="H58" s="46"/>
      <c r="I58" s="46">
        <f t="shared" si="1"/>
        <v>0</v>
      </c>
      <c r="J58" s="193"/>
    </row>
    <row r="59" spans="2:10" x14ac:dyDescent="0.15">
      <c r="B59" s="196"/>
      <c r="C59" s="46"/>
      <c r="D59" s="46"/>
      <c r="E59" s="46"/>
      <c r="F59" s="46"/>
      <c r="G59" s="46"/>
      <c r="H59" s="46"/>
      <c r="I59" s="46">
        <f t="shared" si="1"/>
        <v>0</v>
      </c>
      <c r="J59" s="193"/>
    </row>
    <row r="61" spans="2:10" x14ac:dyDescent="0.15">
      <c r="B61" s="47" t="s">
        <v>176</v>
      </c>
    </row>
    <row r="62" spans="2:10" ht="60" x14ac:dyDescent="0.15">
      <c r="B62" s="43" t="s">
        <v>174</v>
      </c>
      <c r="C62" s="14" t="s">
        <v>77</v>
      </c>
      <c r="D62" s="14" t="s">
        <v>78</v>
      </c>
      <c r="E62" s="14" t="s">
        <v>79</v>
      </c>
      <c r="F62" s="14" t="s">
        <v>80</v>
      </c>
      <c r="G62" s="14" t="s">
        <v>58</v>
      </c>
      <c r="H62" s="14" t="s">
        <v>81</v>
      </c>
      <c r="I62" s="25" t="s">
        <v>82</v>
      </c>
      <c r="J62" s="48"/>
    </row>
    <row r="63" spans="2:10" x14ac:dyDescent="0.15">
      <c r="B63" s="12" t="s">
        <v>49</v>
      </c>
      <c r="C63" s="44">
        <f>AVERAGE(C4:C11)</f>
        <v>23.125</v>
      </c>
      <c r="D63" s="44">
        <f t="shared" ref="D63:H63" si="9">AVERAGE(D4:D11)</f>
        <v>14</v>
      </c>
      <c r="E63" s="44">
        <f t="shared" si="9"/>
        <v>13.375</v>
      </c>
      <c r="F63" s="44">
        <f t="shared" si="9"/>
        <v>17.875</v>
      </c>
      <c r="G63" s="44">
        <f t="shared" si="9"/>
        <v>11.5</v>
      </c>
      <c r="H63" s="44">
        <f t="shared" si="9"/>
        <v>8.875</v>
      </c>
      <c r="I63" s="44">
        <f>SUM(C63:H63)</f>
        <v>88.75</v>
      </c>
    </row>
    <row r="64" spans="2:10" x14ac:dyDescent="0.15">
      <c r="B64" s="12" t="s">
        <v>50</v>
      </c>
      <c r="C64" s="44">
        <f>AVERAGE(C12:C19)</f>
        <v>19</v>
      </c>
      <c r="D64" s="44">
        <f t="shared" ref="D64:H64" si="10">AVERAGE(D12:D19)</f>
        <v>13</v>
      </c>
      <c r="E64" s="44">
        <f t="shared" si="10"/>
        <v>12.25</v>
      </c>
      <c r="F64" s="44">
        <f t="shared" si="10"/>
        <v>16</v>
      </c>
      <c r="G64" s="44">
        <f t="shared" si="10"/>
        <v>12.875</v>
      </c>
      <c r="H64" s="44">
        <f t="shared" si="10"/>
        <v>7.375</v>
      </c>
      <c r="I64" s="44">
        <f t="shared" ref="I64:I66" si="11">SUM(C64:H64)</f>
        <v>80.5</v>
      </c>
    </row>
    <row r="65" spans="2:9" x14ac:dyDescent="0.15">
      <c r="B65" s="12" t="s">
        <v>51</v>
      </c>
      <c r="C65" s="44">
        <f>AVERAGE(C20:C27)</f>
        <v>19.625</v>
      </c>
      <c r="D65" s="44">
        <f t="shared" ref="D65:H65" si="12">AVERAGE(D20:D27)</f>
        <v>13.125</v>
      </c>
      <c r="E65" s="44">
        <f t="shared" si="12"/>
        <v>12.875</v>
      </c>
      <c r="F65" s="44">
        <f t="shared" si="12"/>
        <v>15.875</v>
      </c>
      <c r="G65" s="44">
        <f t="shared" si="12"/>
        <v>13.375</v>
      </c>
      <c r="H65" s="44">
        <f t="shared" si="12"/>
        <v>6.25</v>
      </c>
      <c r="I65" s="44">
        <f t="shared" si="11"/>
        <v>81.125</v>
      </c>
    </row>
    <row r="66" spans="2:9" x14ac:dyDescent="0.15">
      <c r="B66" s="12" t="s">
        <v>52</v>
      </c>
      <c r="C66" s="44">
        <f>AVERAGE(C28:C35)</f>
        <v>23.125</v>
      </c>
      <c r="D66" s="44">
        <f t="shared" ref="D66:H66" si="13">AVERAGE(D28:D35)</f>
        <v>14.25</v>
      </c>
      <c r="E66" s="44">
        <f t="shared" si="13"/>
        <v>13.25</v>
      </c>
      <c r="F66" s="44">
        <f t="shared" si="13"/>
        <v>18</v>
      </c>
      <c r="G66" s="44">
        <f t="shared" si="13"/>
        <v>13.5</v>
      </c>
      <c r="H66" s="44">
        <f t="shared" si="13"/>
        <v>8.125</v>
      </c>
      <c r="I66" s="44">
        <f t="shared" si="11"/>
        <v>90.25</v>
      </c>
    </row>
    <row r="67" spans="2:9" x14ac:dyDescent="0.15">
      <c r="B67" s="12"/>
      <c r="C67" s="44"/>
      <c r="D67" s="44"/>
      <c r="E67" s="44"/>
      <c r="F67" s="44"/>
      <c r="G67" s="44"/>
      <c r="H67" s="44"/>
      <c r="I67" s="44"/>
    </row>
    <row r="68" spans="2:9" x14ac:dyDescent="0.15">
      <c r="B68" s="12"/>
      <c r="C68" s="44"/>
      <c r="D68" s="44"/>
      <c r="E68" s="44"/>
      <c r="F68" s="44"/>
      <c r="G68" s="44"/>
      <c r="H68" s="44"/>
      <c r="I68" s="44"/>
    </row>
    <row r="69" spans="2:9" x14ac:dyDescent="0.15">
      <c r="B69" s="12"/>
      <c r="C69" s="44"/>
      <c r="D69" s="44"/>
      <c r="E69" s="44"/>
      <c r="F69" s="44"/>
      <c r="G69" s="44"/>
      <c r="H69" s="44"/>
      <c r="I69" s="44"/>
    </row>
    <row r="70" spans="2:9" x14ac:dyDescent="0.15">
      <c r="B70" s="12"/>
      <c r="C70" s="44"/>
      <c r="D70" s="44"/>
      <c r="E70" s="44"/>
      <c r="F70" s="44"/>
      <c r="G70" s="44"/>
      <c r="H70" s="44"/>
      <c r="I70" s="44"/>
    </row>
    <row r="71" spans="2:9" x14ac:dyDescent="0.15">
      <c r="B71" s="12"/>
      <c r="C71" s="12"/>
      <c r="D71" s="12"/>
      <c r="E71" s="12"/>
      <c r="F71" s="12"/>
      <c r="G71" s="12"/>
      <c r="H71" s="12"/>
      <c r="I71" s="12"/>
    </row>
  </sheetData>
  <mergeCells count="18">
    <mergeCell ref="B46:B50"/>
    <mergeCell ref="J46:J50"/>
    <mergeCell ref="B51:B55"/>
    <mergeCell ref="J51:J55"/>
    <mergeCell ref="B56:B59"/>
    <mergeCell ref="J56:J59"/>
    <mergeCell ref="B28:B35"/>
    <mergeCell ref="J28:J35"/>
    <mergeCell ref="B36:B40"/>
    <mergeCell ref="J36:J40"/>
    <mergeCell ref="B41:B45"/>
    <mergeCell ref="J41:J45"/>
    <mergeCell ref="B4:B11"/>
    <mergeCell ref="J4:J11"/>
    <mergeCell ref="B12:B19"/>
    <mergeCell ref="J12:J19"/>
    <mergeCell ref="B20:B27"/>
    <mergeCell ref="J20:J27"/>
  </mergeCells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workbookViewId="0">
      <selection activeCell="A11" sqref="A11:M11"/>
    </sheetView>
  </sheetViews>
  <sheetFormatPr baseColWidth="10" defaultColWidth="8.83203125" defaultRowHeight="14" x14ac:dyDescent="0.15"/>
  <sheetData>
    <row r="1" spans="1:13" ht="20" x14ac:dyDescent="0.2">
      <c r="A1" s="111" t="s">
        <v>27</v>
      </c>
      <c r="B1" s="111"/>
      <c r="C1" s="111"/>
      <c r="D1" s="111"/>
    </row>
    <row r="3" spans="1:13" ht="38" customHeight="1" x14ac:dyDescent="0.15">
      <c r="A3" s="112" t="s">
        <v>28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3" ht="41" customHeight="1" x14ac:dyDescent="0.15">
      <c r="A4" s="112" t="s">
        <v>29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</row>
    <row r="5" spans="1:13" ht="21.5" customHeight="1" x14ac:dyDescent="0.15">
      <c r="A5" s="113" t="s">
        <v>30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</row>
    <row r="6" spans="1:13" ht="13.5" customHeight="1" x14ac:dyDescent="0.15">
      <c r="A6" s="110" t="s">
        <v>31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</row>
    <row r="7" spans="1:13" x14ac:dyDescent="0.15">
      <c r="A7" s="110" t="s">
        <v>32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</row>
    <row r="8" spans="1:13" x14ac:dyDescent="0.15">
      <c r="A8" s="110" t="s">
        <v>33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</row>
    <row r="9" spans="1:13" x14ac:dyDescent="0.15">
      <c r="A9" s="110" t="s">
        <v>34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</row>
    <row r="11" spans="1:13" x14ac:dyDescent="0.15">
      <c r="A11" s="110" t="s">
        <v>35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dimension ref="A1:T44"/>
  <sheetViews>
    <sheetView topLeftCell="A6" zoomScale="10" zoomScaleNormal="100" workbookViewId="0">
      <pane xSplit="2" topLeftCell="C1" activePane="topRight" state="frozen"/>
      <selection activeCell="A6" sqref="A6"/>
      <selection pane="topRight" activeCell="F16" sqref="F16"/>
    </sheetView>
  </sheetViews>
  <sheetFormatPr baseColWidth="10" defaultColWidth="8.6640625" defaultRowHeight="15" x14ac:dyDescent="0.15"/>
  <cols>
    <col min="1" max="1" width="15.1640625" style="31" customWidth="1"/>
    <col min="2" max="2" width="56.33203125" style="31" customWidth="1"/>
    <col min="3" max="3" width="6.83203125" style="31" customWidth="1"/>
    <col min="4" max="4" width="6.33203125" style="31" customWidth="1"/>
    <col min="5" max="5" width="39.33203125" style="31" customWidth="1"/>
    <col min="6" max="6" width="30.6640625" style="31" customWidth="1"/>
    <col min="7" max="7" width="12.83203125" style="31" customWidth="1"/>
    <col min="8" max="8" width="5.5" style="31" customWidth="1"/>
    <col min="9" max="9" width="5.33203125" style="31" customWidth="1"/>
    <col min="10" max="10" width="36.33203125" style="31" customWidth="1"/>
    <col min="11" max="11" width="30.6640625" style="31" customWidth="1"/>
    <col min="12" max="12" width="12.83203125" style="31" customWidth="1"/>
    <col min="13" max="13" width="6.6640625" style="31" customWidth="1"/>
    <col min="14" max="14" width="6.83203125" style="31" customWidth="1"/>
    <col min="15" max="15" width="40.6640625" style="31" customWidth="1"/>
    <col min="16" max="16" width="6" style="31" customWidth="1"/>
    <col min="17" max="17" width="5.6640625" style="31" customWidth="1"/>
    <col min="18" max="18" width="36" style="31" customWidth="1"/>
    <col min="19" max="19" width="21.1640625" style="31" customWidth="1"/>
    <col min="20" max="20" width="12.83203125" style="31" customWidth="1"/>
    <col min="21" max="16384" width="8.6640625" style="31"/>
  </cols>
  <sheetData>
    <row r="1" spans="1:20" ht="16" x14ac:dyDescent="0.15">
      <c r="A1" s="31" t="s">
        <v>9</v>
      </c>
      <c r="B1" s="31" t="s">
        <v>119</v>
      </c>
    </row>
    <row r="2" spans="1:20" ht="16" x14ac:dyDescent="0.15">
      <c r="A2" s="31" t="s">
        <v>10</v>
      </c>
      <c r="B2" s="32">
        <v>2566</v>
      </c>
      <c r="E2" s="31" t="s">
        <v>83</v>
      </c>
    </row>
    <row r="3" spans="1:20" x14ac:dyDescent="0.15">
      <c r="A3" s="114"/>
      <c r="B3" s="114"/>
    </row>
    <row r="4" spans="1:20" ht="29" customHeight="1" x14ac:dyDescent="0.15">
      <c r="C4" s="116" t="s">
        <v>13</v>
      </c>
      <c r="D4" s="117"/>
      <c r="E4" s="117"/>
      <c r="F4" s="117"/>
      <c r="G4" s="118"/>
      <c r="H4" s="119" t="s">
        <v>14</v>
      </c>
      <c r="I4" s="120"/>
      <c r="J4" s="120"/>
      <c r="K4" s="120"/>
      <c r="L4" s="121"/>
      <c r="M4" s="122" t="s">
        <v>15</v>
      </c>
      <c r="N4" s="123"/>
      <c r="O4" s="123"/>
      <c r="P4" s="126" t="s">
        <v>19</v>
      </c>
      <c r="Q4" s="126"/>
      <c r="R4" s="126"/>
      <c r="S4" s="126"/>
      <c r="T4" s="126"/>
    </row>
    <row r="5" spans="1:20" ht="16" x14ac:dyDescent="0.15">
      <c r="A5" s="29" t="s">
        <v>11</v>
      </c>
      <c r="B5" s="29" t="s">
        <v>12</v>
      </c>
      <c r="C5" s="33" t="s">
        <v>16</v>
      </c>
      <c r="D5" s="34" t="s">
        <v>17</v>
      </c>
      <c r="E5" s="35" t="s">
        <v>18</v>
      </c>
      <c r="F5" s="35" t="s">
        <v>93</v>
      </c>
      <c r="G5" s="35" t="s">
        <v>94</v>
      </c>
      <c r="H5" s="33" t="s">
        <v>16</v>
      </c>
      <c r="I5" s="34" t="s">
        <v>17</v>
      </c>
      <c r="J5" s="35" t="s">
        <v>18</v>
      </c>
      <c r="K5" s="35" t="s">
        <v>93</v>
      </c>
      <c r="L5" s="35" t="s">
        <v>94</v>
      </c>
      <c r="M5" s="33" t="s">
        <v>16</v>
      </c>
      <c r="N5" s="34" t="s">
        <v>17</v>
      </c>
      <c r="O5" s="35" t="s">
        <v>22</v>
      </c>
      <c r="P5" s="33" t="s">
        <v>16</v>
      </c>
      <c r="Q5" s="34" t="s">
        <v>17</v>
      </c>
      <c r="R5" s="35" t="s">
        <v>18</v>
      </c>
      <c r="S5" s="35" t="s">
        <v>93</v>
      </c>
      <c r="T5" s="35" t="s">
        <v>94</v>
      </c>
    </row>
    <row r="6" spans="1:20" ht="48" x14ac:dyDescent="0.15">
      <c r="A6" s="127" t="s">
        <v>20</v>
      </c>
      <c r="B6" s="30" t="s">
        <v>121</v>
      </c>
      <c r="C6" s="29" t="s">
        <v>120</v>
      </c>
      <c r="D6" s="36"/>
      <c r="E6" s="36" t="s">
        <v>125</v>
      </c>
      <c r="F6" s="36"/>
      <c r="G6" s="36"/>
      <c r="H6" s="29" t="s">
        <v>120</v>
      </c>
      <c r="I6" s="36"/>
      <c r="J6" s="36"/>
      <c r="K6" s="36"/>
      <c r="L6" s="36"/>
      <c r="M6" s="29" t="s">
        <v>120</v>
      </c>
      <c r="N6" s="36"/>
      <c r="O6" s="36" t="s">
        <v>123</v>
      </c>
      <c r="P6" s="29" t="s">
        <v>120</v>
      </c>
      <c r="Q6" s="36"/>
      <c r="R6" s="36" t="s">
        <v>128</v>
      </c>
      <c r="S6" s="36"/>
      <c r="T6" s="36"/>
    </row>
    <row r="7" spans="1:20" ht="32" x14ac:dyDescent="0.15">
      <c r="A7" s="128"/>
      <c r="B7" s="28" t="s">
        <v>98</v>
      </c>
      <c r="C7" s="29" t="s">
        <v>120</v>
      </c>
      <c r="D7" s="36"/>
      <c r="E7" s="36"/>
      <c r="F7" s="36"/>
      <c r="G7" s="36"/>
      <c r="H7" s="29" t="s">
        <v>120</v>
      </c>
      <c r="I7" s="36"/>
      <c r="J7" s="36"/>
      <c r="K7" s="36"/>
      <c r="L7" s="36"/>
      <c r="M7" s="29" t="s">
        <v>120</v>
      </c>
      <c r="N7" s="36"/>
      <c r="O7" s="36" t="s">
        <v>124</v>
      </c>
      <c r="P7" s="29" t="s">
        <v>120</v>
      </c>
      <c r="Q7" s="36"/>
      <c r="R7" s="36" t="s">
        <v>129</v>
      </c>
      <c r="S7" s="36"/>
      <c r="T7" s="36"/>
    </row>
    <row r="8" spans="1:20" ht="48" x14ac:dyDescent="0.15">
      <c r="A8" s="128"/>
      <c r="B8" s="30" t="s">
        <v>99</v>
      </c>
      <c r="C8" s="29" t="s">
        <v>120</v>
      </c>
      <c r="D8" s="36"/>
      <c r="E8" s="36" t="s">
        <v>122</v>
      </c>
      <c r="F8" s="36"/>
      <c r="G8" s="36"/>
      <c r="H8" s="36"/>
      <c r="I8" s="29" t="s">
        <v>120</v>
      </c>
      <c r="J8" s="36"/>
      <c r="K8" s="36"/>
      <c r="L8" s="36"/>
      <c r="M8" s="29" t="s">
        <v>120</v>
      </c>
      <c r="N8" s="36"/>
      <c r="O8" s="36" t="s">
        <v>126</v>
      </c>
      <c r="P8" s="29" t="s">
        <v>120</v>
      </c>
      <c r="Q8" s="36"/>
      <c r="R8" s="36" t="s">
        <v>130</v>
      </c>
      <c r="S8" s="36"/>
      <c r="T8" s="36"/>
    </row>
    <row r="9" spans="1:20" ht="48" x14ac:dyDescent="0.15">
      <c r="A9" s="128"/>
      <c r="B9" s="28" t="s">
        <v>100</v>
      </c>
      <c r="C9" s="29" t="s">
        <v>120</v>
      </c>
      <c r="D9" s="36"/>
      <c r="E9" s="36"/>
      <c r="F9" s="36"/>
      <c r="G9" s="36"/>
      <c r="H9" s="29" t="s">
        <v>120</v>
      </c>
      <c r="I9" s="36"/>
      <c r="J9" s="36"/>
      <c r="K9" s="36"/>
      <c r="L9" s="36"/>
      <c r="M9" s="29" t="s">
        <v>120</v>
      </c>
      <c r="N9" s="36"/>
      <c r="O9" s="36" t="s">
        <v>127</v>
      </c>
      <c r="P9" s="29" t="s">
        <v>120</v>
      </c>
      <c r="Q9" s="36"/>
      <c r="R9" s="36" t="s">
        <v>131</v>
      </c>
      <c r="S9" s="36"/>
      <c r="T9" s="36"/>
    </row>
    <row r="10" spans="1:20" ht="19" customHeight="1" x14ac:dyDescent="0.15">
      <c r="A10" s="128"/>
      <c r="B10" s="30" t="s">
        <v>84</v>
      </c>
      <c r="C10" s="36"/>
      <c r="D10" s="29" t="s">
        <v>120</v>
      </c>
      <c r="E10" s="36"/>
      <c r="F10" s="36"/>
      <c r="G10" s="36"/>
      <c r="H10" s="29" t="s">
        <v>120</v>
      </c>
      <c r="I10" s="36"/>
      <c r="J10" s="36"/>
      <c r="K10" s="36"/>
      <c r="L10" s="36"/>
      <c r="M10" s="36"/>
      <c r="N10" s="29" t="s">
        <v>120</v>
      </c>
      <c r="O10" s="36"/>
      <c r="P10" s="36"/>
      <c r="Q10" s="29" t="s">
        <v>120</v>
      </c>
      <c r="R10" s="36"/>
      <c r="S10" s="36"/>
      <c r="T10" s="36"/>
    </row>
    <row r="11" spans="1:20" ht="12" customHeight="1" x14ac:dyDescent="0.1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</row>
    <row r="12" spans="1:20" ht="16" x14ac:dyDescent="0.15">
      <c r="A12" s="127" t="s">
        <v>21</v>
      </c>
      <c r="B12" s="38" t="s">
        <v>101</v>
      </c>
      <c r="C12" s="29" t="s">
        <v>120</v>
      </c>
      <c r="D12" s="36"/>
      <c r="E12" s="36"/>
      <c r="F12" s="40"/>
      <c r="G12" s="36"/>
      <c r="H12" s="29" t="s">
        <v>120</v>
      </c>
      <c r="I12" s="36"/>
      <c r="J12" s="36"/>
      <c r="K12" s="36" t="s">
        <v>135</v>
      </c>
      <c r="L12" s="36"/>
      <c r="M12" s="29" t="s">
        <v>120</v>
      </c>
      <c r="N12" s="36"/>
      <c r="O12" s="36"/>
      <c r="P12" s="29" t="s">
        <v>120</v>
      </c>
      <c r="Q12" s="36"/>
      <c r="R12" s="36"/>
      <c r="S12" s="36"/>
      <c r="T12" s="36"/>
    </row>
    <row r="13" spans="1:20" ht="16" x14ac:dyDescent="0.15">
      <c r="A13" s="128"/>
      <c r="B13" s="38" t="s">
        <v>102</v>
      </c>
      <c r="C13" s="29" t="s">
        <v>120</v>
      </c>
      <c r="D13" s="36"/>
      <c r="E13" s="36" t="s">
        <v>132</v>
      </c>
      <c r="F13" s="40"/>
      <c r="G13" s="36"/>
      <c r="H13" s="29" t="s">
        <v>120</v>
      </c>
      <c r="I13" s="36"/>
      <c r="J13" s="36"/>
      <c r="K13" s="36"/>
      <c r="L13" s="36"/>
      <c r="M13" s="29" t="s">
        <v>120</v>
      </c>
      <c r="N13" s="36"/>
      <c r="O13" s="36"/>
      <c r="P13" s="29" t="s">
        <v>120</v>
      </c>
      <c r="Q13" s="36"/>
      <c r="R13" s="36"/>
      <c r="S13" s="36"/>
      <c r="T13" s="36"/>
    </row>
    <row r="14" spans="1:20" ht="16" x14ac:dyDescent="0.15">
      <c r="A14" s="128"/>
      <c r="B14" s="38" t="s">
        <v>103</v>
      </c>
      <c r="C14" s="29" t="s">
        <v>120</v>
      </c>
      <c r="D14" s="36"/>
      <c r="E14" s="36" t="s">
        <v>133</v>
      </c>
      <c r="F14" s="105" t="s">
        <v>136</v>
      </c>
      <c r="G14" s="36"/>
      <c r="H14" s="29" t="s">
        <v>120</v>
      </c>
      <c r="I14" s="36"/>
      <c r="J14" s="36"/>
      <c r="K14" s="36"/>
      <c r="L14" s="36"/>
      <c r="M14" s="29" t="s">
        <v>120</v>
      </c>
      <c r="N14" s="36"/>
      <c r="O14" s="36"/>
      <c r="P14" s="29" t="s">
        <v>120</v>
      </c>
      <c r="Q14" s="36"/>
      <c r="R14" s="36"/>
      <c r="S14" s="36"/>
      <c r="T14" s="36"/>
    </row>
    <row r="15" spans="1:20" ht="16" x14ac:dyDescent="0.15">
      <c r="A15" s="128"/>
      <c r="B15" s="38" t="s">
        <v>104</v>
      </c>
      <c r="C15" s="29" t="s">
        <v>120</v>
      </c>
      <c r="D15" s="36"/>
      <c r="E15" s="36"/>
      <c r="F15" s="36"/>
      <c r="G15" s="36"/>
      <c r="H15" s="29" t="s">
        <v>120</v>
      </c>
      <c r="I15" s="36"/>
      <c r="J15" s="36"/>
      <c r="K15" s="36" t="s">
        <v>136</v>
      </c>
      <c r="L15" s="36"/>
      <c r="M15" s="29" t="s">
        <v>120</v>
      </c>
      <c r="N15" s="36"/>
      <c r="O15" s="36"/>
      <c r="P15" s="29" t="s">
        <v>120</v>
      </c>
      <c r="Q15" s="36"/>
      <c r="R15" s="36"/>
      <c r="S15" s="36"/>
      <c r="T15" s="36"/>
    </row>
    <row r="16" spans="1:20" ht="16" x14ac:dyDescent="0.15">
      <c r="A16" s="128"/>
      <c r="B16" s="38" t="s">
        <v>85</v>
      </c>
      <c r="C16" s="29" t="s">
        <v>120</v>
      </c>
      <c r="D16" s="36"/>
      <c r="E16" s="36" t="s">
        <v>134</v>
      </c>
      <c r="F16" s="40"/>
      <c r="G16" s="36"/>
      <c r="H16" s="29" t="s">
        <v>120</v>
      </c>
      <c r="I16" s="36"/>
      <c r="J16" s="36"/>
      <c r="K16" s="36"/>
      <c r="L16" s="36"/>
      <c r="M16" s="29" t="s">
        <v>120</v>
      </c>
      <c r="N16" s="36"/>
      <c r="O16" s="36"/>
      <c r="P16" s="29" t="s">
        <v>120</v>
      </c>
      <c r="Q16" s="36"/>
      <c r="R16" s="36"/>
      <c r="S16" s="36"/>
      <c r="T16" s="36"/>
    </row>
    <row r="17" spans="1:20" ht="16" x14ac:dyDescent="0.15">
      <c r="A17" s="128"/>
      <c r="B17" s="38" t="s">
        <v>105</v>
      </c>
      <c r="C17" s="29" t="s">
        <v>120</v>
      </c>
      <c r="D17" s="36"/>
      <c r="E17" s="36"/>
      <c r="F17" s="36"/>
      <c r="G17" s="36"/>
      <c r="I17" s="29" t="s">
        <v>120</v>
      </c>
      <c r="J17" s="36"/>
      <c r="K17" s="36" t="s">
        <v>136</v>
      </c>
      <c r="L17" s="36"/>
      <c r="M17" s="29" t="s">
        <v>120</v>
      </c>
      <c r="N17" s="36"/>
      <c r="O17" s="36"/>
      <c r="Q17" s="29" t="s">
        <v>120</v>
      </c>
      <c r="R17" s="36"/>
      <c r="S17" s="36"/>
      <c r="T17" s="36"/>
    </row>
    <row r="18" spans="1:20" ht="16" x14ac:dyDescent="0.15">
      <c r="A18" s="128"/>
      <c r="B18" s="38" t="s">
        <v>106</v>
      </c>
      <c r="C18" s="29" t="s">
        <v>120</v>
      </c>
      <c r="D18" s="36"/>
      <c r="E18" s="36"/>
      <c r="F18" s="36"/>
      <c r="G18" s="36"/>
      <c r="H18" s="29" t="s">
        <v>120</v>
      </c>
      <c r="I18" s="36"/>
      <c r="J18" s="36"/>
      <c r="K18" s="36"/>
      <c r="L18" s="36"/>
      <c r="M18" s="29" t="s">
        <v>120</v>
      </c>
      <c r="N18" s="36"/>
      <c r="O18" s="36"/>
      <c r="P18" s="29" t="s">
        <v>120</v>
      </c>
      <c r="Q18" s="36"/>
      <c r="R18" s="36"/>
      <c r="S18" s="36"/>
      <c r="T18" s="36"/>
    </row>
    <row r="19" spans="1:20" ht="16" x14ac:dyDescent="0.15">
      <c r="A19" s="128"/>
      <c r="B19" s="38" t="s">
        <v>107</v>
      </c>
      <c r="C19" s="29" t="s">
        <v>120</v>
      </c>
      <c r="D19" s="36"/>
      <c r="E19" s="36"/>
      <c r="F19" s="36"/>
      <c r="G19" s="36"/>
      <c r="H19" s="29" t="s">
        <v>120</v>
      </c>
      <c r="I19" s="36"/>
      <c r="J19" s="36"/>
      <c r="K19" s="36"/>
      <c r="L19" s="36"/>
      <c r="M19" s="29" t="s">
        <v>120</v>
      </c>
      <c r="N19" s="36"/>
      <c r="O19" s="36"/>
      <c r="P19" s="29" t="s">
        <v>120</v>
      </c>
      <c r="Q19" s="36"/>
      <c r="R19" s="36"/>
      <c r="S19" s="36"/>
      <c r="T19" s="36"/>
    </row>
    <row r="20" spans="1:20" ht="16" x14ac:dyDescent="0.15">
      <c r="A20" s="128"/>
      <c r="B20" s="38" t="s">
        <v>108</v>
      </c>
      <c r="C20" s="29" t="s">
        <v>120</v>
      </c>
      <c r="D20" s="36"/>
      <c r="E20" s="36"/>
      <c r="F20" s="36"/>
      <c r="G20" s="36"/>
      <c r="H20" s="29" t="s">
        <v>120</v>
      </c>
      <c r="I20" s="36"/>
      <c r="J20" s="36"/>
      <c r="K20" s="36"/>
      <c r="L20" s="36"/>
      <c r="M20" s="29" t="s">
        <v>120</v>
      </c>
      <c r="N20" s="36"/>
      <c r="O20" s="36"/>
      <c r="P20" s="29" t="s">
        <v>120</v>
      </c>
      <c r="Q20" s="36"/>
      <c r="R20" s="36"/>
      <c r="S20" s="36"/>
      <c r="T20" s="36"/>
    </row>
    <row r="21" spans="1:20" x14ac:dyDescent="0.1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</row>
    <row r="22" spans="1:20" ht="32" x14ac:dyDescent="0.15">
      <c r="A22" s="127" t="s">
        <v>23</v>
      </c>
      <c r="B22" s="38" t="s">
        <v>95</v>
      </c>
      <c r="C22" s="36"/>
      <c r="D22" s="29" t="s">
        <v>120</v>
      </c>
      <c r="E22" s="36"/>
      <c r="F22" s="36"/>
      <c r="G22" s="36"/>
      <c r="H22" s="36"/>
      <c r="I22" s="29" t="s">
        <v>120</v>
      </c>
      <c r="J22" s="36"/>
      <c r="K22" s="36"/>
      <c r="L22" s="36"/>
      <c r="M22" s="29" t="s">
        <v>120</v>
      </c>
      <c r="N22" s="36"/>
      <c r="O22" s="36" t="s">
        <v>140</v>
      </c>
      <c r="P22" s="29" t="s">
        <v>120</v>
      </c>
      <c r="Q22" s="36"/>
      <c r="R22" s="36" t="s">
        <v>142</v>
      </c>
      <c r="S22" s="36"/>
      <c r="T22" s="36"/>
    </row>
    <row r="23" spans="1:20" ht="48" x14ac:dyDescent="0.15">
      <c r="A23" s="128"/>
      <c r="B23" s="38" t="s">
        <v>109</v>
      </c>
      <c r="C23" s="29" t="s">
        <v>120</v>
      </c>
      <c r="D23" s="36"/>
      <c r="E23" s="36" t="s">
        <v>137</v>
      </c>
      <c r="F23" s="36"/>
      <c r="G23" s="36"/>
      <c r="H23" s="36"/>
      <c r="I23" s="29" t="s">
        <v>120</v>
      </c>
      <c r="J23" s="36"/>
      <c r="K23" s="36"/>
      <c r="L23" s="36"/>
      <c r="M23" s="36"/>
      <c r="N23" s="29" t="s">
        <v>120</v>
      </c>
      <c r="O23" s="36"/>
      <c r="P23" s="29" t="s">
        <v>120</v>
      </c>
      <c r="Q23" s="36"/>
      <c r="R23" s="36" t="s">
        <v>143</v>
      </c>
      <c r="S23" s="36"/>
      <c r="T23" s="36"/>
    </row>
    <row r="24" spans="1:20" ht="48" x14ac:dyDescent="0.15">
      <c r="A24" s="128"/>
      <c r="B24" s="28" t="s">
        <v>110</v>
      </c>
      <c r="C24" s="29" t="s">
        <v>120</v>
      </c>
      <c r="D24" s="36"/>
      <c r="E24" s="36" t="s">
        <v>138</v>
      </c>
      <c r="F24" s="36"/>
      <c r="G24" s="36"/>
      <c r="H24" s="29" t="s">
        <v>120</v>
      </c>
      <c r="I24" s="36"/>
      <c r="J24" s="36" t="s">
        <v>139</v>
      </c>
      <c r="K24" s="36"/>
      <c r="L24" s="36"/>
      <c r="M24" s="29" t="s">
        <v>120</v>
      </c>
      <c r="N24" s="36"/>
      <c r="O24" s="36" t="s">
        <v>141</v>
      </c>
      <c r="P24" s="29" t="s">
        <v>120</v>
      </c>
      <c r="Q24" s="36"/>
      <c r="R24" s="36" t="s">
        <v>144</v>
      </c>
      <c r="S24" s="36"/>
      <c r="T24" s="36"/>
    </row>
    <row r="25" spans="1:20" ht="16" x14ac:dyDescent="0.15">
      <c r="A25" s="128"/>
      <c r="B25" s="38" t="s">
        <v>86</v>
      </c>
      <c r="C25" s="36"/>
      <c r="D25" s="29" t="s">
        <v>120</v>
      </c>
      <c r="E25" s="36"/>
      <c r="F25" s="36"/>
      <c r="G25" s="36"/>
      <c r="H25" s="36"/>
      <c r="I25" s="29" t="s">
        <v>120</v>
      </c>
      <c r="J25" s="36"/>
      <c r="K25" s="36"/>
      <c r="L25" s="36"/>
      <c r="M25" s="36"/>
      <c r="N25" s="29" t="s">
        <v>120</v>
      </c>
      <c r="O25" s="36"/>
      <c r="P25" s="36"/>
      <c r="Q25" s="29" t="s">
        <v>120</v>
      </c>
      <c r="R25" s="36" t="s">
        <v>145</v>
      </c>
      <c r="S25" s="36"/>
      <c r="T25" s="36"/>
    </row>
    <row r="26" spans="1:20" x14ac:dyDescent="0.1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</row>
    <row r="27" spans="1:20" ht="32" x14ac:dyDescent="0.15">
      <c r="A27" s="127" t="s">
        <v>24</v>
      </c>
      <c r="B27" s="38" t="s">
        <v>88</v>
      </c>
      <c r="C27" s="29" t="s">
        <v>120</v>
      </c>
      <c r="D27" s="36"/>
      <c r="E27" s="36"/>
      <c r="F27" s="36" t="s">
        <v>146</v>
      </c>
      <c r="G27" s="36"/>
      <c r="H27" s="29" t="s">
        <v>120</v>
      </c>
      <c r="I27" s="36"/>
      <c r="J27" s="36"/>
      <c r="K27" s="36" t="s">
        <v>147</v>
      </c>
      <c r="L27" s="36"/>
      <c r="M27" s="29" t="s">
        <v>120</v>
      </c>
      <c r="N27" s="36"/>
      <c r="O27" s="36"/>
      <c r="P27" s="29" t="s">
        <v>120</v>
      </c>
      <c r="Q27" s="36"/>
      <c r="R27" s="36"/>
      <c r="S27" s="36"/>
      <c r="T27" s="36"/>
    </row>
    <row r="28" spans="1:20" ht="32" x14ac:dyDescent="0.15">
      <c r="A28" s="128"/>
      <c r="B28" s="36" t="s">
        <v>111</v>
      </c>
      <c r="C28" s="29" t="s">
        <v>120</v>
      </c>
      <c r="D28" s="36"/>
      <c r="E28" s="36"/>
      <c r="F28" s="36" t="s">
        <v>146</v>
      </c>
      <c r="G28" s="36"/>
      <c r="H28" s="29" t="s">
        <v>120</v>
      </c>
      <c r="I28" s="36"/>
      <c r="J28" s="36"/>
      <c r="K28" s="36" t="s">
        <v>148</v>
      </c>
      <c r="L28" s="36"/>
      <c r="M28" s="29" t="s">
        <v>120</v>
      </c>
      <c r="N28" s="36"/>
      <c r="O28" s="36"/>
      <c r="P28" s="29" t="s">
        <v>120</v>
      </c>
      <c r="Q28" s="36"/>
      <c r="R28" s="36"/>
      <c r="S28" s="36"/>
      <c r="T28" s="36"/>
    </row>
    <row r="29" spans="1:20" ht="16" x14ac:dyDescent="0.15">
      <c r="A29" s="128"/>
      <c r="B29" s="31" t="s">
        <v>112</v>
      </c>
      <c r="C29" s="29" t="s">
        <v>120</v>
      </c>
      <c r="D29" s="36"/>
      <c r="E29" s="36"/>
      <c r="F29" s="36"/>
      <c r="G29" s="36"/>
      <c r="H29" s="36"/>
      <c r="I29" s="29" t="s">
        <v>120</v>
      </c>
      <c r="J29" s="36"/>
      <c r="K29" s="36"/>
      <c r="L29" s="36"/>
      <c r="M29" s="36"/>
      <c r="N29" s="29" t="s">
        <v>120</v>
      </c>
      <c r="O29" s="36"/>
      <c r="P29" s="36"/>
      <c r="Q29" s="29" t="s">
        <v>120</v>
      </c>
      <c r="R29" s="36"/>
      <c r="S29" s="36"/>
      <c r="T29" s="36"/>
    </row>
    <row r="30" spans="1:20" ht="16" x14ac:dyDescent="0.15">
      <c r="A30" s="128"/>
      <c r="B30" s="38" t="s">
        <v>87</v>
      </c>
      <c r="C30" s="29" t="s">
        <v>120</v>
      </c>
      <c r="D30" s="36"/>
      <c r="E30" s="36"/>
      <c r="F30" s="36"/>
      <c r="G30" s="36"/>
      <c r="H30" s="29" t="s">
        <v>120</v>
      </c>
      <c r="I30" s="36"/>
      <c r="J30" s="36"/>
      <c r="K30" s="36"/>
      <c r="L30" s="36"/>
      <c r="M30" s="29" t="s">
        <v>120</v>
      </c>
      <c r="N30" s="36"/>
      <c r="O30" s="36"/>
      <c r="P30" s="29" t="s">
        <v>120</v>
      </c>
      <c r="Q30" s="36"/>
      <c r="R30" s="36"/>
      <c r="S30" s="36"/>
      <c r="T30" s="36"/>
    </row>
    <row r="31" spans="1:20" ht="16" x14ac:dyDescent="0.15">
      <c r="A31" s="128"/>
      <c r="B31" s="38" t="s">
        <v>113</v>
      </c>
      <c r="C31" s="29" t="s">
        <v>120</v>
      </c>
      <c r="D31" s="36"/>
      <c r="E31" s="36"/>
      <c r="F31" s="36"/>
      <c r="G31" s="36"/>
      <c r="H31" s="29" t="s">
        <v>120</v>
      </c>
      <c r="I31" s="36"/>
      <c r="J31" s="36"/>
      <c r="K31" s="36" t="s">
        <v>149</v>
      </c>
      <c r="L31" s="36"/>
      <c r="M31" s="29" t="s">
        <v>120</v>
      </c>
      <c r="N31" s="36"/>
      <c r="O31" s="36"/>
      <c r="P31" s="29" t="s">
        <v>120</v>
      </c>
      <c r="Q31" s="36"/>
      <c r="R31" s="36"/>
      <c r="S31" s="36"/>
      <c r="T31" s="36"/>
    </row>
    <row r="32" spans="1:20" x14ac:dyDescent="0.1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</row>
    <row r="33" spans="1:20" ht="32" x14ac:dyDescent="0.15">
      <c r="A33" s="124" t="s">
        <v>25</v>
      </c>
      <c r="B33" s="38" t="s">
        <v>114</v>
      </c>
      <c r="C33" s="36"/>
      <c r="D33" s="29" t="s">
        <v>120</v>
      </c>
      <c r="E33" s="36"/>
      <c r="F33" s="36"/>
      <c r="G33" s="36"/>
      <c r="H33" s="29" t="s">
        <v>120</v>
      </c>
      <c r="I33" s="36"/>
      <c r="J33" s="36" t="s">
        <v>151</v>
      </c>
      <c r="K33" s="36"/>
      <c r="L33" s="36"/>
      <c r="M33" s="36"/>
      <c r="N33" s="29" t="s">
        <v>120</v>
      </c>
      <c r="O33" s="36"/>
      <c r="P33" s="29" t="s">
        <v>120</v>
      </c>
      <c r="Q33" s="36"/>
      <c r="R33" s="36" t="s">
        <v>154</v>
      </c>
      <c r="S33" s="36"/>
      <c r="T33" s="36"/>
    </row>
    <row r="34" spans="1:20" ht="32" x14ac:dyDescent="0.15">
      <c r="A34" s="125"/>
      <c r="B34" s="38" t="s">
        <v>115</v>
      </c>
      <c r="C34" s="36"/>
      <c r="D34" s="29" t="s">
        <v>120</v>
      </c>
      <c r="E34" s="36"/>
      <c r="F34" s="36"/>
      <c r="G34" s="36"/>
      <c r="H34" s="29" t="s">
        <v>120</v>
      </c>
      <c r="I34" s="36"/>
      <c r="J34" s="36" t="s">
        <v>150</v>
      </c>
      <c r="K34" s="36"/>
      <c r="L34" s="36"/>
      <c r="M34" s="29" t="s">
        <v>120</v>
      </c>
      <c r="N34" s="36"/>
      <c r="O34" s="36"/>
      <c r="P34" s="29" t="s">
        <v>120</v>
      </c>
      <c r="Q34" s="36"/>
      <c r="R34" s="36" t="s">
        <v>155</v>
      </c>
      <c r="S34" s="36"/>
      <c r="T34" s="36"/>
    </row>
    <row r="35" spans="1:20" ht="32" x14ac:dyDescent="0.15">
      <c r="A35" s="125"/>
      <c r="B35" s="38" t="s">
        <v>116</v>
      </c>
      <c r="C35" s="36"/>
      <c r="D35" s="29" t="s">
        <v>120</v>
      </c>
      <c r="E35" s="36"/>
      <c r="F35" s="36"/>
      <c r="G35" s="36"/>
      <c r="H35" s="29" t="s">
        <v>120</v>
      </c>
      <c r="I35" s="36"/>
      <c r="J35" s="36" t="s">
        <v>152</v>
      </c>
      <c r="K35" s="36" t="s">
        <v>153</v>
      </c>
      <c r="L35" s="36"/>
      <c r="M35" s="36"/>
      <c r="N35" s="29" t="s">
        <v>120</v>
      </c>
      <c r="O35" s="36"/>
      <c r="P35" s="29" t="s">
        <v>120</v>
      </c>
      <c r="Q35" s="36"/>
      <c r="R35" s="36" t="s">
        <v>156</v>
      </c>
      <c r="S35" s="36"/>
      <c r="T35" s="36"/>
    </row>
    <row r="36" spans="1:20" ht="16" x14ac:dyDescent="0.15">
      <c r="A36" s="125"/>
      <c r="B36" s="38" t="s">
        <v>117</v>
      </c>
      <c r="C36" s="36"/>
      <c r="D36" s="29" t="s">
        <v>120</v>
      </c>
      <c r="E36" s="36"/>
      <c r="F36" s="36"/>
      <c r="G36" s="36"/>
      <c r="H36" s="29" t="s">
        <v>120</v>
      </c>
      <c r="I36" s="36"/>
      <c r="J36" s="36"/>
      <c r="K36" s="36"/>
      <c r="L36" s="36"/>
      <c r="M36" s="36"/>
      <c r="N36" s="29" t="s">
        <v>120</v>
      </c>
      <c r="O36" s="36"/>
      <c r="P36" s="29" t="s">
        <v>120</v>
      </c>
      <c r="Q36" s="36"/>
      <c r="R36" s="36" t="s">
        <v>156</v>
      </c>
      <c r="S36" s="36"/>
      <c r="T36" s="36"/>
    </row>
    <row r="37" spans="1:20" ht="16" x14ac:dyDescent="0.15">
      <c r="A37" s="125"/>
      <c r="B37" s="38" t="s">
        <v>89</v>
      </c>
      <c r="C37" s="36"/>
      <c r="D37" s="29" t="s">
        <v>120</v>
      </c>
      <c r="E37" s="36"/>
      <c r="F37" s="36"/>
      <c r="G37" s="36"/>
      <c r="H37" s="29" t="s">
        <v>120</v>
      </c>
      <c r="I37" s="36"/>
      <c r="J37" s="36"/>
      <c r="K37" s="36" t="s">
        <v>164</v>
      </c>
      <c r="L37" s="36"/>
      <c r="M37" s="29" t="s">
        <v>120</v>
      </c>
      <c r="N37" s="36"/>
      <c r="O37" s="36"/>
      <c r="P37" s="29" t="s">
        <v>120</v>
      </c>
      <c r="Q37" s="36"/>
      <c r="R37" s="36"/>
      <c r="S37" s="36"/>
      <c r="T37" s="36"/>
    </row>
    <row r="38" spans="1:20" x14ac:dyDescent="0.1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</row>
    <row r="39" spans="1:20" ht="80" x14ac:dyDescent="0.15">
      <c r="A39" s="115" t="s">
        <v>26</v>
      </c>
      <c r="B39" s="38" t="s">
        <v>90</v>
      </c>
      <c r="C39" s="29" t="s">
        <v>120</v>
      </c>
      <c r="D39" s="36"/>
      <c r="E39" s="36" t="s">
        <v>157</v>
      </c>
      <c r="F39" s="36" t="s">
        <v>160</v>
      </c>
      <c r="G39" s="36"/>
      <c r="H39" s="29" t="s">
        <v>120</v>
      </c>
      <c r="I39" s="36"/>
      <c r="J39" s="36" t="s">
        <v>153</v>
      </c>
      <c r="K39" s="36"/>
      <c r="L39" s="36"/>
      <c r="M39" s="29" t="s">
        <v>120</v>
      </c>
      <c r="N39" s="36"/>
      <c r="O39" s="36"/>
      <c r="P39" s="29" t="s">
        <v>120</v>
      </c>
      <c r="Q39" s="36"/>
      <c r="R39" s="36" t="s">
        <v>170</v>
      </c>
      <c r="S39" s="36"/>
      <c r="T39" s="36"/>
    </row>
    <row r="40" spans="1:20" ht="64" x14ac:dyDescent="0.15">
      <c r="A40" s="115"/>
      <c r="B40" s="38" t="s">
        <v>118</v>
      </c>
      <c r="C40" s="29" t="s">
        <v>120</v>
      </c>
      <c r="D40" s="36"/>
      <c r="E40" s="36" t="s">
        <v>158</v>
      </c>
      <c r="F40" s="36" t="s">
        <v>163</v>
      </c>
      <c r="G40" s="36"/>
      <c r="H40" s="29" t="s">
        <v>120</v>
      </c>
      <c r="I40" s="36"/>
      <c r="J40" s="36"/>
      <c r="K40" s="36" t="s">
        <v>165</v>
      </c>
      <c r="L40" s="36"/>
      <c r="M40" s="29" t="s">
        <v>120</v>
      </c>
      <c r="N40" s="36"/>
      <c r="O40" s="36" t="s">
        <v>169</v>
      </c>
      <c r="P40" s="29" t="s">
        <v>120</v>
      </c>
      <c r="Q40" s="36"/>
      <c r="R40" s="36" t="s">
        <v>171</v>
      </c>
      <c r="S40" s="36"/>
      <c r="T40" s="36"/>
    </row>
    <row r="41" spans="1:20" ht="48" x14ac:dyDescent="0.15">
      <c r="A41" s="115"/>
      <c r="B41" s="38" t="s">
        <v>91</v>
      </c>
      <c r="C41" s="29" t="s">
        <v>120</v>
      </c>
      <c r="D41" s="36"/>
      <c r="E41" s="36" t="s">
        <v>159</v>
      </c>
      <c r="G41" s="36"/>
      <c r="H41" s="29" t="s">
        <v>120</v>
      </c>
      <c r="I41" s="36"/>
      <c r="J41" s="36"/>
      <c r="K41" s="36" t="s">
        <v>166</v>
      </c>
      <c r="L41" s="36"/>
      <c r="M41" s="29" t="s">
        <v>120</v>
      </c>
      <c r="N41" s="36"/>
      <c r="O41" s="36"/>
      <c r="P41" s="29" t="s">
        <v>120</v>
      </c>
      <c r="Q41" s="36"/>
      <c r="R41" s="36" t="s">
        <v>172</v>
      </c>
      <c r="S41" s="36"/>
      <c r="T41" s="36"/>
    </row>
    <row r="42" spans="1:20" ht="48" x14ac:dyDescent="0.15">
      <c r="A42" s="115"/>
      <c r="B42" s="38" t="s">
        <v>92</v>
      </c>
      <c r="C42" s="29" t="s">
        <v>120</v>
      </c>
      <c r="D42" s="36"/>
      <c r="E42" s="36"/>
      <c r="F42" s="36" t="s">
        <v>161</v>
      </c>
      <c r="G42" s="36"/>
      <c r="H42" s="29" t="s">
        <v>120</v>
      </c>
      <c r="I42" s="36"/>
      <c r="J42" s="36"/>
      <c r="K42" s="36" t="s">
        <v>167</v>
      </c>
      <c r="L42" s="36"/>
      <c r="M42" s="29" t="s">
        <v>120</v>
      </c>
      <c r="N42" s="36"/>
      <c r="O42" s="36"/>
      <c r="P42" s="29" t="s">
        <v>120</v>
      </c>
      <c r="Q42" s="36"/>
      <c r="R42" s="36"/>
      <c r="S42" s="36"/>
      <c r="T42" s="36"/>
    </row>
    <row r="43" spans="1:20" ht="64" x14ac:dyDescent="0.15">
      <c r="A43" s="115"/>
      <c r="B43" s="28" t="s">
        <v>96</v>
      </c>
      <c r="C43" s="29" t="s">
        <v>120</v>
      </c>
      <c r="D43" s="36"/>
      <c r="E43" s="36"/>
      <c r="F43" s="36" t="s">
        <v>162</v>
      </c>
      <c r="G43" s="36"/>
      <c r="H43" s="29" t="s">
        <v>120</v>
      </c>
      <c r="I43" s="36"/>
      <c r="J43" s="36"/>
      <c r="K43" s="36" t="s">
        <v>168</v>
      </c>
      <c r="L43" s="36"/>
      <c r="M43" s="29" t="s">
        <v>120</v>
      </c>
      <c r="N43" s="36"/>
      <c r="O43" s="36"/>
      <c r="P43" s="29" t="s">
        <v>120</v>
      </c>
      <c r="Q43" s="36"/>
      <c r="R43" s="36"/>
      <c r="S43" s="36"/>
      <c r="T43" s="36"/>
    </row>
    <row r="44" spans="1:20" ht="16" x14ac:dyDescent="0.15">
      <c r="A44" s="115"/>
      <c r="B44" s="38" t="s">
        <v>97</v>
      </c>
      <c r="C44" s="29" t="s">
        <v>120</v>
      </c>
      <c r="D44" s="36"/>
      <c r="E44" s="36"/>
      <c r="F44" s="36"/>
      <c r="G44" s="36"/>
      <c r="H44" s="29" t="s">
        <v>120</v>
      </c>
      <c r="I44" s="36"/>
      <c r="J44" s="36"/>
      <c r="K44" s="36" t="s">
        <v>24</v>
      </c>
      <c r="L44" s="36"/>
      <c r="M44" s="29" t="s">
        <v>120</v>
      </c>
      <c r="N44" s="36"/>
      <c r="O44" s="36"/>
      <c r="P44" s="29" t="s">
        <v>120</v>
      </c>
      <c r="Q44" s="36"/>
      <c r="R44" s="36"/>
      <c r="S44" s="36"/>
      <c r="T44" s="36"/>
    </row>
  </sheetData>
  <mergeCells count="11">
    <mergeCell ref="P4:T4"/>
    <mergeCell ref="A6:A10"/>
    <mergeCell ref="A12:A20"/>
    <mergeCell ref="A22:A25"/>
    <mergeCell ref="A27:A31"/>
    <mergeCell ref="A3:B3"/>
    <mergeCell ref="A39:A44"/>
    <mergeCell ref="C4:G4"/>
    <mergeCell ref="H4:L4"/>
    <mergeCell ref="M4:O4"/>
    <mergeCell ref="A33:A3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B6D0A-9106-4787-9E8C-3B1DCF106468}">
  <dimension ref="A1:G66"/>
  <sheetViews>
    <sheetView zoomScaleNormal="100" workbookViewId="0">
      <selection activeCell="C60" sqref="C60"/>
    </sheetView>
  </sheetViews>
  <sheetFormatPr baseColWidth="10" defaultColWidth="8.83203125" defaultRowHeight="14" x14ac:dyDescent="0.15"/>
  <cols>
    <col min="1" max="1" width="11.33203125" customWidth="1"/>
    <col min="2" max="2" width="43.6640625" bestFit="1" customWidth="1"/>
    <col min="3" max="3" width="39.83203125" bestFit="1" customWidth="1"/>
    <col min="4" max="4" width="29.83203125" customWidth="1"/>
    <col min="5" max="5" width="38.83203125" bestFit="1" customWidth="1"/>
    <col min="7" max="7" width="49.33203125" bestFit="1" customWidth="1"/>
  </cols>
  <sheetData>
    <row r="1" spans="1:7" ht="16.5" customHeight="1" x14ac:dyDescent="0.15">
      <c r="A1" s="4" t="s">
        <v>9</v>
      </c>
      <c r="B1" s="4" t="s">
        <v>119</v>
      </c>
    </row>
    <row r="2" spans="1:7" ht="15" x14ac:dyDescent="0.15">
      <c r="A2" s="4" t="s">
        <v>10</v>
      </c>
      <c r="B2" s="56">
        <v>2566</v>
      </c>
    </row>
    <row r="3" spans="1:7" ht="28.5" customHeight="1" x14ac:dyDescent="0.15"/>
    <row r="4" spans="1:7" ht="31" customHeight="1" x14ac:dyDescent="0.15">
      <c r="A4" s="5"/>
      <c r="B4" s="6" t="s">
        <v>36</v>
      </c>
      <c r="C4" s="8" t="s">
        <v>39</v>
      </c>
      <c r="D4" s="9" t="s">
        <v>38</v>
      </c>
      <c r="E4" s="7" t="s">
        <v>37</v>
      </c>
    </row>
    <row r="5" spans="1:7" ht="45" x14ac:dyDescent="0.15">
      <c r="A5" s="10" t="s">
        <v>40</v>
      </c>
      <c r="B5" s="57" t="s">
        <v>41</v>
      </c>
      <c r="C5" s="58" t="s">
        <v>42</v>
      </c>
      <c r="D5" s="59" t="s">
        <v>43</v>
      </c>
      <c r="E5" s="60" t="s">
        <v>44</v>
      </c>
    </row>
    <row r="6" spans="1:7" ht="15" x14ac:dyDescent="0.15">
      <c r="A6" s="11">
        <v>1</v>
      </c>
      <c r="B6" t="s">
        <v>25</v>
      </c>
      <c r="C6" s="61" t="s">
        <v>21</v>
      </c>
      <c r="D6" s="27" t="s">
        <v>24</v>
      </c>
      <c r="E6" s="61" t="s">
        <v>186</v>
      </c>
    </row>
    <row r="7" spans="1:7" x14ac:dyDescent="0.15">
      <c r="A7" s="11">
        <v>2</v>
      </c>
      <c r="B7" s="61" t="s">
        <v>20</v>
      </c>
      <c r="C7" s="61" t="s">
        <v>23</v>
      </c>
      <c r="D7" s="27"/>
      <c r="E7" s="61"/>
    </row>
    <row r="8" spans="1:7" x14ac:dyDescent="0.15">
      <c r="A8" s="11">
        <v>3</v>
      </c>
      <c r="B8" s="61"/>
      <c r="C8" s="61"/>
      <c r="D8" s="61"/>
      <c r="E8" s="61"/>
    </row>
    <row r="9" spans="1:7" x14ac:dyDescent="0.15">
      <c r="A9" s="11">
        <v>4</v>
      </c>
      <c r="B9" s="61"/>
      <c r="C9" s="61"/>
      <c r="D9" s="61"/>
      <c r="E9" s="27"/>
    </row>
    <row r="10" spans="1:7" ht="14.5" customHeight="1" x14ac:dyDescent="0.15">
      <c r="A10" s="11">
        <v>5</v>
      </c>
      <c r="B10" s="61"/>
      <c r="C10" s="61"/>
      <c r="D10" s="61"/>
      <c r="E10" s="61"/>
    </row>
    <row r="11" spans="1:7" ht="14.5" customHeight="1" x14ac:dyDescent="0.15">
      <c r="A11" s="62"/>
      <c r="B11" s="63"/>
      <c r="C11" s="63"/>
      <c r="D11" s="63"/>
      <c r="E11" s="63"/>
    </row>
    <row r="12" spans="1:7" s="64" customFormat="1" ht="25" customHeight="1" x14ac:dyDescent="0.15">
      <c r="B12" s="129" t="s">
        <v>184</v>
      </c>
      <c r="C12" s="130"/>
      <c r="D12" s="130"/>
      <c r="E12" s="130"/>
      <c r="G12"/>
    </row>
    <row r="13" spans="1:7" x14ac:dyDescent="0.15">
      <c r="A13" s="5"/>
      <c r="B13" s="6" t="s">
        <v>36</v>
      </c>
      <c r="C13" s="8" t="s">
        <v>39</v>
      </c>
      <c r="D13" s="9" t="s">
        <v>38</v>
      </c>
      <c r="E13" s="7" t="s">
        <v>37</v>
      </c>
    </row>
    <row r="14" spans="1:7" ht="45" x14ac:dyDescent="0.15">
      <c r="A14" s="10" t="s">
        <v>40</v>
      </c>
      <c r="B14" s="57" t="s">
        <v>41</v>
      </c>
      <c r="C14" s="58" t="s">
        <v>42</v>
      </c>
      <c r="D14" s="59" t="s">
        <v>43</v>
      </c>
      <c r="E14" s="60" t="s">
        <v>44</v>
      </c>
    </row>
    <row r="15" spans="1:7" ht="15" x14ac:dyDescent="0.15">
      <c r="A15" s="11">
        <v>1</v>
      </c>
      <c r="B15" s="49" t="s">
        <v>99</v>
      </c>
      <c r="C15" s="49" t="s">
        <v>121</v>
      </c>
      <c r="D15" s="49" t="s">
        <v>84</v>
      </c>
      <c r="E15" s="61"/>
    </row>
    <row r="16" spans="1:7" ht="16" x14ac:dyDescent="0.15">
      <c r="A16" s="11">
        <v>2</v>
      </c>
      <c r="B16" s="85" t="s">
        <v>100</v>
      </c>
      <c r="C16" s="85" t="s">
        <v>98</v>
      </c>
      <c r="D16" s="27"/>
      <c r="E16" s="61"/>
    </row>
    <row r="17" spans="1:7" x14ac:dyDescent="0.15">
      <c r="A17" s="11">
        <v>3</v>
      </c>
      <c r="B17" s="61"/>
      <c r="D17" s="61"/>
      <c r="E17" s="12"/>
    </row>
    <row r="18" spans="1:7" x14ac:dyDescent="0.15">
      <c r="A18" s="11">
        <v>4</v>
      </c>
      <c r="B18" s="61"/>
      <c r="C18" s="12"/>
      <c r="D18" s="61"/>
      <c r="E18" s="27"/>
    </row>
    <row r="19" spans="1:7" x14ac:dyDescent="0.15">
      <c r="A19" s="11">
        <v>5</v>
      </c>
      <c r="B19" s="61"/>
      <c r="C19" s="12"/>
      <c r="D19" s="61"/>
      <c r="E19" s="61"/>
    </row>
    <row r="21" spans="1:7" s="64" customFormat="1" ht="25" customHeight="1" x14ac:dyDescent="0.15">
      <c r="B21" s="129" t="s">
        <v>179</v>
      </c>
      <c r="C21" s="130"/>
      <c r="D21" s="130"/>
      <c r="E21" s="130"/>
      <c r="G21"/>
    </row>
    <row r="22" spans="1:7" x14ac:dyDescent="0.15">
      <c r="A22" s="5"/>
      <c r="B22" s="6" t="s">
        <v>36</v>
      </c>
      <c r="C22" s="8" t="s">
        <v>39</v>
      </c>
      <c r="D22" s="9" t="s">
        <v>38</v>
      </c>
      <c r="E22" s="7" t="s">
        <v>37</v>
      </c>
    </row>
    <row r="23" spans="1:7" ht="45" x14ac:dyDescent="0.15">
      <c r="A23" s="10" t="s">
        <v>40</v>
      </c>
      <c r="B23" s="57" t="s">
        <v>41</v>
      </c>
      <c r="C23" s="58" t="s">
        <v>42</v>
      </c>
      <c r="D23" s="59" t="s">
        <v>43</v>
      </c>
      <c r="E23" s="60" t="s">
        <v>44</v>
      </c>
    </row>
    <row r="24" spans="1:7" ht="15" x14ac:dyDescent="0.15">
      <c r="A24" s="11">
        <v>1</v>
      </c>
      <c r="B24" s="50" t="s">
        <v>282</v>
      </c>
      <c r="C24" s="50" t="s">
        <v>103</v>
      </c>
      <c r="D24" s="27"/>
      <c r="E24" s="50" t="s">
        <v>101</v>
      </c>
    </row>
    <row r="25" spans="1:7" ht="15" x14ac:dyDescent="0.15">
      <c r="A25" s="11">
        <v>2</v>
      </c>
      <c r="B25" s="50" t="s">
        <v>85</v>
      </c>
      <c r="C25" s="50" t="s">
        <v>104</v>
      </c>
      <c r="D25" s="27"/>
      <c r="E25" s="50" t="s">
        <v>102</v>
      </c>
    </row>
    <row r="26" spans="1:7" ht="15" x14ac:dyDescent="0.15">
      <c r="A26" s="11">
        <v>3</v>
      </c>
      <c r="B26" s="61"/>
      <c r="C26" s="50" t="s">
        <v>106</v>
      </c>
      <c r="D26" s="61"/>
      <c r="E26" s="50" t="s">
        <v>107</v>
      </c>
    </row>
    <row r="27" spans="1:7" ht="15" x14ac:dyDescent="0.15">
      <c r="A27" s="11">
        <v>4</v>
      </c>
      <c r="B27" s="61"/>
      <c r="C27" s="61"/>
      <c r="D27" s="61"/>
      <c r="E27" s="50" t="s">
        <v>105</v>
      </c>
    </row>
    <row r="28" spans="1:7" x14ac:dyDescent="0.15">
      <c r="A28" s="11">
        <v>5</v>
      </c>
      <c r="B28" s="61"/>
      <c r="C28" s="61"/>
      <c r="D28" s="61"/>
      <c r="E28" s="61"/>
    </row>
    <row r="30" spans="1:7" ht="25" customHeight="1" x14ac:dyDescent="0.15">
      <c r="B30" s="129" t="s">
        <v>180</v>
      </c>
      <c r="C30" s="130"/>
      <c r="D30" s="130"/>
      <c r="E30" s="130"/>
    </row>
    <row r="31" spans="1:7" x14ac:dyDescent="0.15">
      <c r="A31" s="5"/>
      <c r="B31" s="6" t="s">
        <v>36</v>
      </c>
      <c r="C31" s="8" t="s">
        <v>39</v>
      </c>
      <c r="D31" s="9" t="s">
        <v>38</v>
      </c>
      <c r="E31" s="7" t="s">
        <v>37</v>
      </c>
    </row>
    <row r="32" spans="1:7" ht="45" x14ac:dyDescent="0.15">
      <c r="A32" s="10" t="s">
        <v>40</v>
      </c>
      <c r="B32" s="57" t="s">
        <v>41</v>
      </c>
      <c r="C32" s="58" t="s">
        <v>42</v>
      </c>
      <c r="D32" s="59" t="s">
        <v>43</v>
      </c>
      <c r="E32" s="60" t="s">
        <v>44</v>
      </c>
    </row>
    <row r="33" spans="1:5" ht="16" x14ac:dyDescent="0.15">
      <c r="A33" s="11">
        <v>1</v>
      </c>
      <c r="B33" s="85" t="s">
        <v>110</v>
      </c>
      <c r="C33" s="27"/>
      <c r="D33" s="50" t="s">
        <v>95</v>
      </c>
      <c r="E33" s="50" t="s">
        <v>109</v>
      </c>
    </row>
    <row r="34" spans="1:5" ht="15" x14ac:dyDescent="0.15">
      <c r="A34" s="11">
        <v>2</v>
      </c>
      <c r="B34" s="61"/>
      <c r="C34" s="27"/>
      <c r="D34" s="27"/>
      <c r="E34" s="50" t="s">
        <v>86</v>
      </c>
    </row>
    <row r="35" spans="1:5" x14ac:dyDescent="0.15">
      <c r="A35" s="11">
        <v>3</v>
      </c>
      <c r="B35" s="61"/>
      <c r="C35" s="61"/>
      <c r="D35" s="61"/>
      <c r="E35" s="61"/>
    </row>
    <row r="36" spans="1:5" x14ac:dyDescent="0.15">
      <c r="A36" s="11">
        <v>4</v>
      </c>
      <c r="B36" s="61"/>
      <c r="C36" s="61"/>
      <c r="D36" s="61"/>
      <c r="E36" s="12"/>
    </row>
    <row r="37" spans="1:5" x14ac:dyDescent="0.15">
      <c r="A37" s="11">
        <v>5</v>
      </c>
      <c r="B37" s="61"/>
      <c r="C37" s="61"/>
      <c r="D37" s="61"/>
      <c r="E37" s="61"/>
    </row>
    <row r="39" spans="1:5" x14ac:dyDescent="0.15">
      <c r="B39" s="129" t="s">
        <v>181</v>
      </c>
      <c r="C39" s="130"/>
      <c r="D39" s="130"/>
      <c r="E39" s="130"/>
    </row>
    <row r="40" spans="1:5" x14ac:dyDescent="0.15">
      <c r="A40" s="5"/>
      <c r="B40" s="6" t="s">
        <v>36</v>
      </c>
      <c r="C40" s="8" t="s">
        <v>39</v>
      </c>
      <c r="D40" s="9" t="s">
        <v>38</v>
      </c>
      <c r="E40" s="7" t="s">
        <v>37</v>
      </c>
    </row>
    <row r="41" spans="1:5" ht="45" x14ac:dyDescent="0.15">
      <c r="A41" s="10" t="s">
        <v>40</v>
      </c>
      <c r="B41" s="57" t="s">
        <v>41</v>
      </c>
      <c r="C41" s="58" t="s">
        <v>42</v>
      </c>
      <c r="D41" s="59" t="s">
        <v>43</v>
      </c>
      <c r="E41" s="60" t="s">
        <v>44</v>
      </c>
    </row>
    <row r="42" spans="1:5" ht="32" x14ac:dyDescent="0.15">
      <c r="A42" s="10">
        <v>1</v>
      </c>
      <c r="B42" s="84" t="s">
        <v>88</v>
      </c>
      <c r="C42" s="84" t="s">
        <v>87</v>
      </c>
      <c r="D42" s="84" t="s">
        <v>113</v>
      </c>
      <c r="E42" s="84" t="s">
        <v>112</v>
      </c>
    </row>
    <row r="43" spans="1:5" ht="32" x14ac:dyDescent="0.15">
      <c r="A43" s="10">
        <v>2</v>
      </c>
      <c r="B43" s="84" t="s">
        <v>111</v>
      </c>
      <c r="C43" s="27"/>
      <c r="D43" s="86"/>
      <c r="E43" s="27"/>
    </row>
    <row r="44" spans="1:5" x14ac:dyDescent="0.15">
      <c r="A44" s="10">
        <v>3</v>
      </c>
      <c r="B44" s="27"/>
      <c r="C44" s="27"/>
      <c r="D44" s="27"/>
      <c r="E44" s="27"/>
    </row>
    <row r="45" spans="1:5" x14ac:dyDescent="0.15">
      <c r="A45" s="10">
        <v>4</v>
      </c>
      <c r="B45" s="27"/>
      <c r="C45" s="61"/>
      <c r="D45" s="61"/>
      <c r="E45" s="27"/>
    </row>
    <row r="46" spans="1:5" x14ac:dyDescent="0.15">
      <c r="A46" s="10">
        <v>5</v>
      </c>
      <c r="B46" s="27"/>
      <c r="C46" s="61"/>
      <c r="D46" s="61"/>
      <c r="E46" s="61"/>
    </row>
    <row r="48" spans="1:5" x14ac:dyDescent="0.15">
      <c r="B48" s="129" t="s">
        <v>182</v>
      </c>
      <c r="C48" s="130"/>
      <c r="D48" s="130"/>
      <c r="E48" s="130"/>
    </row>
    <row r="49" spans="1:5" x14ac:dyDescent="0.15">
      <c r="A49" s="5"/>
      <c r="B49" s="6" t="s">
        <v>36</v>
      </c>
      <c r="C49" s="8" t="s">
        <v>39</v>
      </c>
      <c r="D49" s="9" t="s">
        <v>38</v>
      </c>
      <c r="E49" s="7" t="s">
        <v>37</v>
      </c>
    </row>
    <row r="50" spans="1:5" ht="45" x14ac:dyDescent="0.15">
      <c r="A50" s="10" t="s">
        <v>40</v>
      </c>
      <c r="B50" s="57" t="s">
        <v>41</v>
      </c>
      <c r="C50" s="58" t="s">
        <v>42</v>
      </c>
      <c r="D50" s="59" t="s">
        <v>43</v>
      </c>
      <c r="E50" s="60" t="s">
        <v>44</v>
      </c>
    </row>
    <row r="51" spans="1:5" ht="15" x14ac:dyDescent="0.15">
      <c r="A51" s="11">
        <v>1</v>
      </c>
      <c r="B51" s="50" t="s">
        <v>114</v>
      </c>
      <c r="C51" s="27"/>
      <c r="D51" s="50" t="s">
        <v>116</v>
      </c>
      <c r="E51" s="61"/>
    </row>
    <row r="52" spans="1:5" ht="15" x14ac:dyDescent="0.15">
      <c r="A52" s="11">
        <v>2</v>
      </c>
      <c r="B52" s="50" t="s">
        <v>115</v>
      </c>
      <c r="C52" s="61"/>
      <c r="E52" s="61"/>
    </row>
    <row r="53" spans="1:5" ht="15" x14ac:dyDescent="0.15">
      <c r="A53" s="11">
        <v>3</v>
      </c>
      <c r="B53" s="50" t="s">
        <v>117</v>
      </c>
      <c r="C53" s="61"/>
      <c r="D53" s="61"/>
      <c r="E53" s="61"/>
    </row>
    <row r="54" spans="1:5" ht="15" x14ac:dyDescent="0.15">
      <c r="A54" s="11">
        <v>4</v>
      </c>
      <c r="B54" s="50" t="s">
        <v>89</v>
      </c>
      <c r="C54" s="61"/>
      <c r="D54" s="61"/>
      <c r="E54" s="27"/>
    </row>
    <row r="55" spans="1:5" x14ac:dyDescent="0.15">
      <c r="A55" s="11">
        <v>5</v>
      </c>
      <c r="B55" s="12"/>
      <c r="C55" s="61"/>
      <c r="D55" s="61"/>
      <c r="E55" s="61"/>
    </row>
    <row r="57" spans="1:5" x14ac:dyDescent="0.15">
      <c r="B57" s="129" t="s">
        <v>185</v>
      </c>
      <c r="C57" s="130"/>
      <c r="D57" s="130"/>
      <c r="E57" s="130"/>
    </row>
    <row r="58" spans="1:5" x14ac:dyDescent="0.15">
      <c r="A58" s="5"/>
      <c r="B58" s="6" t="s">
        <v>36</v>
      </c>
      <c r="C58" s="8" t="s">
        <v>39</v>
      </c>
      <c r="D58" s="9" t="s">
        <v>38</v>
      </c>
      <c r="E58" s="7" t="s">
        <v>37</v>
      </c>
    </row>
    <row r="59" spans="1:5" ht="45" x14ac:dyDescent="0.15">
      <c r="A59" s="10" t="s">
        <v>40</v>
      </c>
      <c r="B59" s="57" t="s">
        <v>41</v>
      </c>
      <c r="C59" s="58" t="s">
        <v>42</v>
      </c>
      <c r="D59" s="59" t="s">
        <v>43</v>
      </c>
      <c r="E59" s="60" t="s">
        <v>44</v>
      </c>
    </row>
    <row r="60" spans="1:5" ht="16" x14ac:dyDescent="0.15">
      <c r="A60" s="11">
        <v>1</v>
      </c>
      <c r="B60" s="84" t="s">
        <v>118</v>
      </c>
      <c r="C60" s="84" t="s">
        <v>90</v>
      </c>
      <c r="D60" s="27"/>
      <c r="E60" s="61"/>
    </row>
    <row r="61" spans="1:5" ht="16" x14ac:dyDescent="0.15">
      <c r="A61" s="11">
        <v>2</v>
      </c>
      <c r="B61" s="84" t="s">
        <v>91</v>
      </c>
      <c r="C61" s="27"/>
      <c r="D61" s="27"/>
      <c r="E61" s="61"/>
    </row>
    <row r="62" spans="1:5" ht="16" x14ac:dyDescent="0.15">
      <c r="A62" s="11">
        <v>3</v>
      </c>
      <c r="B62" s="84" t="s">
        <v>92</v>
      </c>
      <c r="C62" s="27"/>
      <c r="D62" s="61"/>
      <c r="E62" s="61"/>
    </row>
    <row r="63" spans="1:5" ht="16" x14ac:dyDescent="0.15">
      <c r="A63" s="11">
        <v>4</v>
      </c>
      <c r="B63" s="85" t="s">
        <v>96</v>
      </c>
      <c r="C63" s="27"/>
      <c r="D63" s="61"/>
      <c r="E63" s="27"/>
    </row>
    <row r="64" spans="1:5" ht="16" x14ac:dyDescent="0.15">
      <c r="A64" s="11">
        <v>5</v>
      </c>
      <c r="B64" s="84" t="s">
        <v>97</v>
      </c>
      <c r="C64" s="27"/>
      <c r="D64" s="61"/>
      <c r="E64" s="61"/>
    </row>
    <row r="65" spans="2:3" x14ac:dyDescent="0.15">
      <c r="B65" s="86"/>
      <c r="C65" s="86"/>
    </row>
    <row r="66" spans="2:3" x14ac:dyDescent="0.15">
      <c r="B66" s="86"/>
      <c r="C66" s="86"/>
    </row>
  </sheetData>
  <mergeCells count="6">
    <mergeCell ref="B57:E57"/>
    <mergeCell ref="B12:E12"/>
    <mergeCell ref="B21:E21"/>
    <mergeCell ref="B30:E30"/>
    <mergeCell ref="B39:E39"/>
    <mergeCell ref="B48:E4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CE161-CDA2-4C74-B60C-ECE0B94CF25F}">
  <dimension ref="A1:Q74"/>
  <sheetViews>
    <sheetView topLeftCell="A31" zoomScaleNormal="80" workbookViewId="0">
      <selection activeCell="B45" sqref="B45:H45"/>
    </sheetView>
  </sheetViews>
  <sheetFormatPr baseColWidth="10" defaultColWidth="8.83203125" defaultRowHeight="15" x14ac:dyDescent="0.15"/>
  <cols>
    <col min="1" max="1" width="41.1640625" style="70" customWidth="1"/>
    <col min="2" max="2" width="12.6640625" style="49" customWidth="1"/>
    <col min="3" max="3" width="8.6640625" style="49" customWidth="1"/>
    <col min="4" max="6" width="8.83203125" style="49"/>
    <col min="7" max="7" width="8.6640625" style="49" customWidth="1"/>
    <col min="8" max="8" width="24.33203125" style="49" customWidth="1"/>
    <col min="9" max="9" width="8.83203125" style="49"/>
    <col min="10" max="10" width="11.6640625" style="49" customWidth="1"/>
    <col min="11" max="16" width="10.6640625" style="49" customWidth="1"/>
    <col min="17" max="17" width="11.5" style="49" customWidth="1"/>
    <col min="18" max="18" width="91.83203125" style="49" bestFit="1" customWidth="1"/>
    <col min="19" max="16384" width="8.83203125" style="49"/>
  </cols>
  <sheetData>
    <row r="1" spans="1:17" ht="16" x14ac:dyDescent="0.15">
      <c r="A1" s="65" t="s">
        <v>9</v>
      </c>
      <c r="B1" s="31" t="s">
        <v>119</v>
      </c>
    </row>
    <row r="2" spans="1:17" ht="16" x14ac:dyDescent="0.15">
      <c r="A2" s="65" t="s">
        <v>10</v>
      </c>
      <c r="B2" s="32">
        <v>2566</v>
      </c>
    </row>
    <row r="4" spans="1:17" ht="16" customHeight="1" x14ac:dyDescent="0.15">
      <c r="A4" s="71" t="s">
        <v>177</v>
      </c>
      <c r="B4" s="135"/>
      <c r="C4" s="136"/>
      <c r="D4" s="136"/>
      <c r="E4" s="136"/>
      <c r="F4" s="136"/>
      <c r="G4" s="136"/>
      <c r="H4" s="137"/>
    </row>
    <row r="5" spans="1:17" ht="60" customHeight="1" x14ac:dyDescent="0.15">
      <c r="A5" s="69" t="s">
        <v>225</v>
      </c>
      <c r="B5" s="135" t="s">
        <v>45</v>
      </c>
      <c r="C5" s="136"/>
      <c r="D5" s="136"/>
      <c r="E5" s="136"/>
      <c r="F5" s="136"/>
      <c r="G5" s="136"/>
      <c r="H5" s="137"/>
      <c r="J5" s="50"/>
      <c r="K5" s="29" t="s">
        <v>77</v>
      </c>
      <c r="L5" s="29" t="s">
        <v>78</v>
      </c>
      <c r="M5" s="29" t="s">
        <v>79</v>
      </c>
      <c r="N5" s="29" t="s">
        <v>80</v>
      </c>
      <c r="O5" s="29" t="s">
        <v>58</v>
      </c>
      <c r="P5" s="29" t="s">
        <v>81</v>
      </c>
      <c r="Q5" s="29" t="s">
        <v>82</v>
      </c>
    </row>
    <row r="6" spans="1:17" ht="30" customHeight="1" x14ac:dyDescent="0.15">
      <c r="A6" s="131" t="s">
        <v>178</v>
      </c>
      <c r="B6" s="138" t="s">
        <v>187</v>
      </c>
      <c r="C6" s="139"/>
      <c r="D6" s="139"/>
      <c r="E6" s="139"/>
      <c r="F6" s="139"/>
      <c r="G6" s="139"/>
      <c r="H6" s="140"/>
      <c r="J6" s="141" t="str">
        <f t="shared" ref="J6:J9" si="0">B6</f>
        <v xml:space="preserve">ความเสี่ยง : ขาดน้ำอุปโภค/ บริโภค </v>
      </c>
      <c r="K6" s="142"/>
      <c r="L6" s="142"/>
      <c r="M6" s="142"/>
      <c r="N6" s="142"/>
      <c r="O6" s="142"/>
      <c r="P6" s="142"/>
      <c r="Q6" s="143"/>
    </row>
    <row r="7" spans="1:17" ht="16" x14ac:dyDescent="0.15">
      <c r="A7" s="132"/>
      <c r="B7" s="51" t="s">
        <v>191</v>
      </c>
      <c r="C7" s="144" t="s">
        <v>195</v>
      </c>
      <c r="D7" s="145"/>
      <c r="E7" s="145"/>
      <c r="F7" s="145"/>
      <c r="G7" s="145"/>
      <c r="H7" s="146"/>
      <c r="J7" s="50" t="str">
        <f t="shared" si="0"/>
        <v>โครงการที่ 1</v>
      </c>
      <c r="K7" s="75">
        <f>'8.ค่าน้ำหนักรายโครงการ '!C5</f>
        <v>24</v>
      </c>
      <c r="L7" s="75">
        <f>'8.ค่าน้ำหนักรายโครงการ '!D5</f>
        <v>15</v>
      </c>
      <c r="M7" s="75">
        <f>'8.ค่าน้ำหนักรายโครงการ '!E5</f>
        <v>14.8</v>
      </c>
      <c r="N7" s="75">
        <f>'8.ค่าน้ำหนักรายโครงการ '!F5</f>
        <v>19</v>
      </c>
      <c r="O7" s="75">
        <f>'8.ค่าน้ำหนักรายโครงการ '!G5</f>
        <v>15</v>
      </c>
      <c r="P7" s="75">
        <f>'8.ค่าน้ำหนักรายโครงการ '!H5</f>
        <v>6</v>
      </c>
      <c r="Q7" s="75">
        <f>'8.ค่าน้ำหนักรายโครงการ '!I5</f>
        <v>93.8</v>
      </c>
    </row>
    <row r="8" spans="1:17" ht="16" customHeight="1" x14ac:dyDescent="0.15">
      <c r="A8" s="132"/>
      <c r="B8" s="138" t="s">
        <v>188</v>
      </c>
      <c r="C8" s="139"/>
      <c r="D8" s="139"/>
      <c r="E8" s="139"/>
      <c r="F8" s="139"/>
      <c r="G8" s="139"/>
      <c r="H8" s="140"/>
      <c r="J8" s="38" t="str">
        <f t="shared" si="0"/>
        <v>ความเสี่ยง : น้ำไม่พียงพอต่อการเกษตร</v>
      </c>
      <c r="K8" s="52"/>
      <c r="L8" s="52"/>
      <c r="M8" s="52"/>
      <c r="N8" s="52"/>
      <c r="O8" s="52"/>
      <c r="P8" s="52"/>
      <c r="Q8" s="52"/>
    </row>
    <row r="9" spans="1:17" ht="16" customHeight="1" x14ac:dyDescent="0.15">
      <c r="A9" s="132"/>
      <c r="B9" s="51" t="s">
        <v>192</v>
      </c>
      <c r="C9" s="144" t="s">
        <v>196</v>
      </c>
      <c r="D9" s="145"/>
      <c r="E9" s="145"/>
      <c r="F9" s="145"/>
      <c r="G9" s="145"/>
      <c r="H9" s="146"/>
      <c r="J9" s="50" t="str">
        <f t="shared" si="0"/>
        <v>โครงการที่ 2</v>
      </c>
      <c r="K9" s="75">
        <f>'8.ค่าน้ำหนักรายโครงการ '!C6</f>
        <v>22</v>
      </c>
      <c r="L9" s="75">
        <f>'8.ค่าน้ำหนักรายโครงการ '!D6</f>
        <v>13.4</v>
      </c>
      <c r="M9" s="75">
        <f>'8.ค่าน้ำหนักรายโครงการ '!E6</f>
        <v>14.6</v>
      </c>
      <c r="N9" s="75">
        <f>'8.ค่าน้ำหนักรายโครงการ '!F6</f>
        <v>16.2</v>
      </c>
      <c r="O9" s="75">
        <f>'8.ค่าน้ำหนักรายโครงการ '!G6</f>
        <v>13.8</v>
      </c>
      <c r="P9" s="75">
        <f>'8.ค่าน้ำหนักรายโครงการ '!H6</f>
        <v>5.6</v>
      </c>
      <c r="Q9" s="75">
        <f>'8.ค่าน้ำหนักรายโครงการ '!I6</f>
        <v>85.6</v>
      </c>
    </row>
    <row r="10" spans="1:17" ht="16" customHeight="1" x14ac:dyDescent="0.15">
      <c r="A10" s="132"/>
      <c r="B10" s="138" t="s">
        <v>441</v>
      </c>
      <c r="C10" s="139"/>
      <c r="D10" s="139"/>
      <c r="E10" s="139"/>
      <c r="F10" s="139"/>
      <c r="G10" s="139"/>
      <c r="H10" s="140"/>
      <c r="J10" s="138" t="s">
        <v>441</v>
      </c>
      <c r="K10" s="139"/>
      <c r="L10" s="139"/>
      <c r="M10" s="139"/>
      <c r="N10" s="139"/>
      <c r="O10" s="139"/>
      <c r="P10" s="140"/>
    </row>
    <row r="11" spans="1:17" ht="16" customHeight="1" x14ac:dyDescent="0.15">
      <c r="A11" s="133"/>
      <c r="B11" s="51" t="s">
        <v>193</v>
      </c>
      <c r="C11" s="144" t="s">
        <v>198</v>
      </c>
      <c r="D11" s="145"/>
      <c r="E11" s="145"/>
      <c r="F11" s="145"/>
      <c r="G11" s="145"/>
      <c r="H11" s="146"/>
      <c r="J11" s="50" t="str">
        <f t="shared" ref="J11" si="1">B11</f>
        <v>โครงการที่ 3</v>
      </c>
      <c r="K11" s="75">
        <f>'8.ค่าน้ำหนักรายโครงการ '!C8</f>
        <v>21</v>
      </c>
      <c r="L11" s="75">
        <f>'8.ค่าน้ำหนักรายโครงการ '!D8</f>
        <v>14</v>
      </c>
      <c r="M11" s="75">
        <f>'8.ค่าน้ำหนักรายโครงการ '!E8</f>
        <v>13.2</v>
      </c>
      <c r="N11" s="75">
        <v>15</v>
      </c>
      <c r="O11" s="75">
        <f>'8.ค่าน้ำหนักรายโครงการ '!G8</f>
        <v>14.4</v>
      </c>
      <c r="P11" s="75">
        <f>'8.ค่าน้ำหนักรายโครงการ '!H8</f>
        <v>5.8</v>
      </c>
      <c r="Q11" s="75">
        <f>'8.ค่าน้ำหนักรายโครงการ '!I8</f>
        <v>84.8</v>
      </c>
    </row>
    <row r="12" spans="1:17" ht="16" customHeight="1" x14ac:dyDescent="0.15">
      <c r="A12" s="131" t="s">
        <v>47</v>
      </c>
      <c r="B12" s="138" t="s">
        <v>189</v>
      </c>
      <c r="C12" s="139"/>
      <c r="D12" s="139"/>
      <c r="E12" s="139"/>
      <c r="F12" s="139"/>
      <c r="G12" s="139"/>
      <c r="H12" s="140"/>
      <c r="J12" s="141" t="str">
        <f>B12</f>
        <v>ความเสี่ยง : คุณภาพน้ำลดลงมีการปนเปื้อนเพิ่มขึ้น</v>
      </c>
      <c r="K12" s="142"/>
      <c r="L12" s="142"/>
      <c r="M12" s="142"/>
      <c r="N12" s="142"/>
      <c r="O12" s="142"/>
      <c r="P12" s="142"/>
      <c r="Q12" s="143"/>
    </row>
    <row r="13" spans="1:17" ht="16" customHeight="1" x14ac:dyDescent="0.15">
      <c r="A13" s="133"/>
      <c r="B13" s="72" t="s">
        <v>194</v>
      </c>
      <c r="C13" s="150" t="s">
        <v>197</v>
      </c>
      <c r="D13" s="150"/>
      <c r="E13" s="150"/>
      <c r="F13" s="150"/>
      <c r="G13" s="150"/>
      <c r="H13" s="150"/>
      <c r="J13" s="73" t="str">
        <f>B13</f>
        <v>โครงการที่ 4</v>
      </c>
      <c r="K13" s="76">
        <f>'8.ค่าน้ำหนักรายโครงการ '!C7</f>
        <v>20.2</v>
      </c>
      <c r="L13" s="76">
        <f>'8.ค่าน้ำหนักรายโครงการ '!D7</f>
        <v>13.6</v>
      </c>
      <c r="M13" s="76">
        <f>'8.ค่าน้ำหนักรายโครงการ '!E7</f>
        <v>13.4</v>
      </c>
      <c r="N13" s="76">
        <f>'8.ค่าน้ำหนักรายโครงการ '!F7</f>
        <v>16.2</v>
      </c>
      <c r="O13" s="76">
        <f>'8.ค่าน้ำหนักรายโครงการ '!G7</f>
        <v>14.8</v>
      </c>
      <c r="P13" s="76">
        <f>'8.ค่าน้ำหนักรายโครงการ '!H7</f>
        <v>5.2</v>
      </c>
      <c r="Q13" s="76">
        <f>'8.ค่าน้ำหนักรายโครงการ '!I7</f>
        <v>83.399999999999991</v>
      </c>
    </row>
    <row r="14" spans="1:17" ht="16" customHeight="1" x14ac:dyDescent="0.15">
      <c r="A14" s="69" t="s">
        <v>48</v>
      </c>
      <c r="B14" s="50"/>
      <c r="C14" s="151"/>
      <c r="D14" s="152"/>
      <c r="E14" s="152"/>
      <c r="F14" s="152"/>
      <c r="G14" s="152"/>
      <c r="H14" s="153"/>
      <c r="I14" s="50"/>
      <c r="J14" s="50"/>
      <c r="K14" s="50"/>
      <c r="L14" s="50"/>
      <c r="M14" s="50"/>
      <c r="N14" s="50"/>
      <c r="O14" s="50"/>
      <c r="P14" s="50"/>
      <c r="Q14" s="50"/>
    </row>
    <row r="15" spans="1:17" x14ac:dyDescent="0.15">
      <c r="K15" s="53"/>
      <c r="L15" s="53"/>
      <c r="M15" s="53"/>
      <c r="N15" s="53"/>
      <c r="O15" s="53"/>
      <c r="P15" s="53"/>
      <c r="Q15" s="53"/>
    </row>
    <row r="16" spans="1:17" x14ac:dyDescent="0.15">
      <c r="K16" s="53"/>
      <c r="L16" s="53"/>
      <c r="M16" s="53"/>
      <c r="N16" s="53"/>
      <c r="O16" s="53"/>
      <c r="P16" s="53"/>
      <c r="Q16" s="53"/>
    </row>
    <row r="17" spans="1:17" ht="16" customHeight="1" x14ac:dyDescent="0.15"/>
    <row r="18" spans="1:17" x14ac:dyDescent="0.15">
      <c r="A18" s="68" t="s">
        <v>179</v>
      </c>
      <c r="B18" s="135"/>
      <c r="C18" s="136"/>
      <c r="D18" s="136"/>
      <c r="E18" s="136"/>
      <c r="F18" s="136"/>
      <c r="G18" s="136"/>
      <c r="H18" s="137"/>
    </row>
    <row r="19" spans="1:17" ht="60" customHeight="1" x14ac:dyDescent="0.15">
      <c r="A19" s="69" t="s">
        <v>225</v>
      </c>
      <c r="B19" s="135" t="s">
        <v>45</v>
      </c>
      <c r="C19" s="136"/>
      <c r="D19" s="136"/>
      <c r="E19" s="136"/>
      <c r="F19" s="136"/>
      <c r="G19" s="136"/>
      <c r="H19" s="137"/>
      <c r="J19" s="50"/>
      <c r="K19" s="29" t="s">
        <v>77</v>
      </c>
      <c r="L19" s="29" t="s">
        <v>78</v>
      </c>
      <c r="M19" s="29" t="s">
        <v>79</v>
      </c>
      <c r="N19" s="29" t="s">
        <v>80</v>
      </c>
      <c r="O19" s="29" t="s">
        <v>58</v>
      </c>
      <c r="P19" s="29" t="s">
        <v>81</v>
      </c>
      <c r="Q19" s="29" t="s">
        <v>82</v>
      </c>
    </row>
    <row r="20" spans="1:17" ht="32" customHeight="1" x14ac:dyDescent="0.15">
      <c r="A20" s="131" t="s">
        <v>178</v>
      </c>
      <c r="B20" s="138" t="s">
        <v>199</v>
      </c>
      <c r="C20" s="139"/>
      <c r="D20" s="139"/>
      <c r="E20" s="139"/>
      <c r="F20" s="139"/>
      <c r="G20" s="139"/>
      <c r="H20" s="140"/>
      <c r="J20" s="147" t="str">
        <f t="shared" ref="J20:J25" si="2">B20</f>
        <v>ความเสี่ยง : น้ำไม่เพียงพอต่อการเกษตร / พืชอาหารลดลง</v>
      </c>
      <c r="K20" s="148"/>
      <c r="L20" s="148"/>
      <c r="M20" s="148"/>
      <c r="N20" s="148"/>
      <c r="O20" s="148"/>
      <c r="P20" s="148"/>
      <c r="Q20" s="149"/>
    </row>
    <row r="21" spans="1:17" ht="28.75" customHeight="1" x14ac:dyDescent="0.15">
      <c r="A21" s="132"/>
      <c r="B21" s="51" t="s">
        <v>191</v>
      </c>
      <c r="C21" s="154" t="s">
        <v>200</v>
      </c>
      <c r="D21" s="154"/>
      <c r="E21" s="154"/>
      <c r="F21" s="154"/>
      <c r="G21" s="154"/>
      <c r="H21" s="154"/>
      <c r="J21" s="50" t="str">
        <f t="shared" si="2"/>
        <v>โครงการที่ 1</v>
      </c>
      <c r="K21" s="75">
        <f>'8.ค่าน้ำหนักรายโครงการ '!C21</f>
        <v>22.833333333333332</v>
      </c>
      <c r="L21" s="75">
        <f>'8.ค่าน้ำหนักรายโครงการ '!D21</f>
        <v>14.833333333333334</v>
      </c>
      <c r="M21" s="75">
        <f>'8.ค่าน้ำหนักรายโครงการ '!E21</f>
        <v>14</v>
      </c>
      <c r="N21" s="75">
        <f>'8.ค่าน้ำหนักรายโครงการ '!F21</f>
        <v>19.833333333333332</v>
      </c>
      <c r="O21" s="75">
        <f>'8.ค่าน้ำหนักรายโครงการ '!G21</f>
        <v>13.5</v>
      </c>
      <c r="P21" s="75">
        <f>'8.ค่าน้ำหนักรายโครงการ '!H21</f>
        <v>8.8333333333333339</v>
      </c>
      <c r="Q21" s="75">
        <f>'8.ค่าน้ำหนักรายโครงการ '!I21</f>
        <v>93.833333333333329</v>
      </c>
    </row>
    <row r="22" spans="1:17" ht="16" customHeight="1" x14ac:dyDescent="0.15">
      <c r="A22" s="132"/>
      <c r="B22" s="138" t="s">
        <v>201</v>
      </c>
      <c r="C22" s="139"/>
      <c r="D22" s="139"/>
      <c r="E22" s="139"/>
      <c r="F22" s="139"/>
      <c r="G22" s="139"/>
      <c r="H22" s="140"/>
      <c r="J22" s="138" t="str">
        <f t="shared" si="2"/>
        <v>ความเสี่ยง : การเกิดระบาดของโรคในพืชและสัตว์</v>
      </c>
      <c r="K22" s="139"/>
      <c r="L22" s="139"/>
      <c r="M22" s="139"/>
      <c r="N22" s="139"/>
      <c r="O22" s="139"/>
      <c r="P22" s="139"/>
      <c r="Q22" s="140"/>
    </row>
    <row r="23" spans="1:17" ht="16" customHeight="1" x14ac:dyDescent="0.15">
      <c r="A23" s="133"/>
      <c r="B23" s="51" t="s">
        <v>192</v>
      </c>
      <c r="C23" s="144" t="s">
        <v>202</v>
      </c>
      <c r="D23" s="145"/>
      <c r="E23" s="145"/>
      <c r="F23" s="145"/>
      <c r="G23" s="145"/>
      <c r="H23" s="146"/>
      <c r="J23" s="50" t="str">
        <f t="shared" si="2"/>
        <v>โครงการที่ 2</v>
      </c>
      <c r="K23" s="75">
        <f>'8.ค่าน้ำหนักรายโครงการ '!C22</f>
        <v>21</v>
      </c>
      <c r="L23" s="75">
        <f>'8.ค่าน้ำหนักรายโครงการ '!D22</f>
        <v>13</v>
      </c>
      <c r="M23" s="75">
        <f>'8.ค่าน้ำหนักรายโครงการ '!E22</f>
        <v>13.333333333333334</v>
      </c>
      <c r="N23" s="75">
        <f>'8.ค่าน้ำหนักรายโครงการ '!F22</f>
        <v>15.666666666666666</v>
      </c>
      <c r="O23" s="75">
        <f>'8.ค่าน้ำหนักรายโครงการ '!G22</f>
        <v>13</v>
      </c>
      <c r="P23" s="75">
        <f>'8.ค่าน้ำหนักรายโครงการ '!H22</f>
        <v>8.3333333333333339</v>
      </c>
      <c r="Q23" s="75">
        <f>'8.ค่าน้ำหนักรายโครงการ '!I22</f>
        <v>84.333333333333329</v>
      </c>
    </row>
    <row r="24" spans="1:17" ht="16" customHeight="1" x14ac:dyDescent="0.15">
      <c r="A24" s="165" t="s">
        <v>47</v>
      </c>
      <c r="B24" s="138" t="s">
        <v>203</v>
      </c>
      <c r="C24" s="139"/>
      <c r="D24" s="139"/>
      <c r="E24" s="139"/>
      <c r="F24" s="139"/>
      <c r="G24" s="139"/>
      <c r="H24" s="140"/>
      <c r="J24" s="138" t="str">
        <f t="shared" si="2"/>
        <v>ความเสี่ยง : เกิดภาวะเครียดในสัตว์ / สุขภาพอ่อนแอ</v>
      </c>
      <c r="K24" s="139"/>
      <c r="L24" s="139"/>
      <c r="M24" s="139"/>
      <c r="N24" s="139"/>
      <c r="O24" s="139"/>
      <c r="P24" s="139"/>
      <c r="Q24" s="140"/>
    </row>
    <row r="25" spans="1:17" ht="16" customHeight="1" x14ac:dyDescent="0.15">
      <c r="A25" s="166"/>
      <c r="B25" s="51" t="s">
        <v>193</v>
      </c>
      <c r="C25" s="154" t="s">
        <v>204</v>
      </c>
      <c r="D25" s="154"/>
      <c r="E25" s="154"/>
      <c r="F25" s="154"/>
      <c r="G25" s="154"/>
      <c r="H25" s="154"/>
      <c r="J25" s="50" t="str">
        <f t="shared" si="2"/>
        <v>โครงการที่ 3</v>
      </c>
      <c r="K25" s="75">
        <f>'8.ค่าน้ำหนักรายโครงการ '!C23</f>
        <v>19.166666666666668</v>
      </c>
      <c r="L25" s="75">
        <f>'8.ค่าน้ำหนักรายโครงการ '!D23</f>
        <v>13.5</v>
      </c>
      <c r="M25" s="75">
        <f>'8.ค่าน้ำหนักรายโครงการ '!E23</f>
        <v>13.833333333333334</v>
      </c>
      <c r="N25" s="75">
        <f>'8.ค่าน้ำหนักรายโครงการ '!F23</f>
        <v>15</v>
      </c>
      <c r="O25" s="75">
        <f>'8.ค่าน้ำหนักรายโครงการ '!G23</f>
        <v>13.666666666666666</v>
      </c>
      <c r="P25" s="75">
        <f>'8.ค่าน้ำหนักรายโครงการ '!H23</f>
        <v>8.5</v>
      </c>
      <c r="Q25" s="75">
        <f>'8.ค่าน้ำหนักรายโครงการ '!I23</f>
        <v>83.666666666666671</v>
      </c>
    </row>
    <row r="26" spans="1:17" ht="15" customHeight="1" x14ac:dyDescent="0.15">
      <c r="A26" s="69" t="s">
        <v>48</v>
      </c>
      <c r="B26" s="134"/>
      <c r="C26" s="134"/>
      <c r="D26" s="134"/>
      <c r="E26" s="134"/>
      <c r="F26" s="134"/>
      <c r="G26" s="134"/>
      <c r="H26" s="134"/>
      <c r="K26" s="53"/>
      <c r="L26" s="53"/>
      <c r="M26" s="53"/>
      <c r="N26" s="53"/>
      <c r="O26" s="53"/>
      <c r="P26" s="53"/>
      <c r="Q26" s="53"/>
    </row>
    <row r="27" spans="1:17" x14ac:dyDescent="0.15">
      <c r="A27" s="65"/>
      <c r="B27" s="54"/>
      <c r="C27" s="55"/>
      <c r="D27" s="55"/>
      <c r="E27" s="55"/>
      <c r="F27" s="55"/>
      <c r="G27" s="55"/>
      <c r="H27" s="55"/>
      <c r="K27" s="53"/>
      <c r="L27" s="53"/>
      <c r="M27" s="53"/>
      <c r="N27" s="53"/>
      <c r="O27" s="53"/>
      <c r="P27" s="53"/>
      <c r="Q27" s="53"/>
    </row>
    <row r="29" spans="1:17" ht="16" customHeight="1" x14ac:dyDescent="0.15">
      <c r="A29" s="68" t="s">
        <v>180</v>
      </c>
      <c r="B29" s="135"/>
      <c r="C29" s="136"/>
      <c r="D29" s="136"/>
      <c r="E29" s="136"/>
      <c r="F29" s="136"/>
      <c r="G29" s="136"/>
      <c r="H29" s="137"/>
    </row>
    <row r="30" spans="1:17" ht="60" customHeight="1" x14ac:dyDescent="0.15">
      <c r="A30" s="69" t="s">
        <v>225</v>
      </c>
      <c r="B30" s="135" t="s">
        <v>45</v>
      </c>
      <c r="C30" s="136"/>
      <c r="D30" s="136"/>
      <c r="E30" s="136"/>
      <c r="F30" s="136"/>
      <c r="G30" s="136"/>
      <c r="H30" s="137"/>
      <c r="J30" s="50"/>
      <c r="K30" s="29" t="s">
        <v>77</v>
      </c>
      <c r="L30" s="29" t="s">
        <v>78</v>
      </c>
      <c r="M30" s="29" t="s">
        <v>79</v>
      </c>
      <c r="N30" s="29" t="s">
        <v>80</v>
      </c>
      <c r="O30" s="29" t="s">
        <v>58</v>
      </c>
      <c r="P30" s="29" t="s">
        <v>81</v>
      </c>
      <c r="Q30" s="29" t="s">
        <v>82</v>
      </c>
    </row>
    <row r="31" spans="1:17" ht="32" customHeight="1" x14ac:dyDescent="0.15">
      <c r="A31" s="131" t="s">
        <v>178</v>
      </c>
      <c r="B31" s="138" t="s">
        <v>205</v>
      </c>
      <c r="C31" s="139"/>
      <c r="D31" s="139"/>
      <c r="E31" s="139"/>
      <c r="F31" s="139"/>
      <c r="G31" s="139"/>
      <c r="H31" s="140"/>
      <c r="J31" s="138" t="str">
        <f>B31</f>
        <v>ความเสี่ยง : สิ่งอำนวยความสะดวกได้รับความเสียหาย</v>
      </c>
      <c r="K31" s="139"/>
      <c r="L31" s="139"/>
      <c r="M31" s="139"/>
      <c r="N31" s="139"/>
      <c r="O31" s="139"/>
      <c r="P31" s="139"/>
      <c r="Q31" s="140"/>
    </row>
    <row r="32" spans="1:17" ht="16" x14ac:dyDescent="0.15">
      <c r="A32" s="133"/>
      <c r="B32" s="51" t="s">
        <v>191</v>
      </c>
      <c r="C32" s="154" t="s">
        <v>426</v>
      </c>
      <c r="D32" s="154"/>
      <c r="E32" s="154"/>
      <c r="F32" s="154"/>
      <c r="G32" s="154"/>
      <c r="H32" s="154"/>
      <c r="J32" s="50" t="str">
        <f>B32</f>
        <v>โครงการที่ 1</v>
      </c>
      <c r="K32" s="75">
        <f>'8.ค่าน้ำหนักรายโครงการ '!C37</f>
        <v>22.8</v>
      </c>
      <c r="L32" s="75">
        <f>'8.ค่าน้ำหนักรายโครงการ '!D37</f>
        <v>13.8</v>
      </c>
      <c r="M32" s="75">
        <f>'8.ค่าน้ำหนักรายโครงการ '!E37</f>
        <v>14.6</v>
      </c>
      <c r="N32" s="75">
        <f>'8.ค่าน้ำหนักรายโครงการ '!F37</f>
        <v>17.399999999999999</v>
      </c>
      <c r="O32" s="75">
        <f>'8.ค่าน้ำหนักรายโครงการ '!G37</f>
        <v>12.6</v>
      </c>
      <c r="P32" s="75">
        <f>'8.ค่าน้ำหนักรายโครงการ '!H37</f>
        <v>8.4</v>
      </c>
      <c r="Q32" s="75">
        <f>'8.ค่าน้ำหนักรายโครงการ '!I37</f>
        <v>89.6</v>
      </c>
    </row>
    <row r="33" spans="1:17" ht="16" customHeight="1" x14ac:dyDescent="0.15">
      <c r="A33" s="69" t="s">
        <v>47</v>
      </c>
      <c r="B33" s="138"/>
      <c r="C33" s="139"/>
      <c r="D33" s="139"/>
      <c r="E33" s="139"/>
      <c r="F33" s="139"/>
      <c r="G33" s="139"/>
      <c r="H33" s="140"/>
      <c r="J33" s="138"/>
      <c r="K33" s="139"/>
      <c r="L33" s="139"/>
      <c r="M33" s="139"/>
      <c r="N33" s="139"/>
      <c r="O33" s="139"/>
      <c r="P33" s="139"/>
      <c r="Q33" s="140"/>
    </row>
    <row r="34" spans="1:17" ht="16" x14ac:dyDescent="0.15">
      <c r="A34" s="69" t="s">
        <v>48</v>
      </c>
      <c r="B34" s="51"/>
      <c r="C34" s="154"/>
      <c r="D34" s="154"/>
      <c r="E34" s="154"/>
      <c r="F34" s="154"/>
      <c r="G34" s="154"/>
      <c r="H34" s="154"/>
      <c r="J34" s="50"/>
      <c r="K34" s="52"/>
      <c r="L34" s="52"/>
      <c r="M34" s="52"/>
      <c r="N34" s="52"/>
      <c r="O34" s="52"/>
      <c r="P34" s="52"/>
      <c r="Q34" s="52"/>
    </row>
    <row r="35" spans="1:17" ht="13.75" customHeight="1" x14ac:dyDescent="0.15">
      <c r="A35" s="69"/>
      <c r="B35" s="138"/>
      <c r="C35" s="139"/>
      <c r="D35" s="139"/>
      <c r="E35" s="139"/>
      <c r="F35" s="139"/>
      <c r="G35" s="139"/>
      <c r="H35" s="140"/>
      <c r="J35" s="138"/>
      <c r="K35" s="139"/>
      <c r="L35" s="139"/>
      <c r="M35" s="139"/>
      <c r="N35" s="139"/>
      <c r="O35" s="139"/>
      <c r="P35" s="139"/>
      <c r="Q35" s="140"/>
    </row>
    <row r="38" spans="1:17" ht="16" customHeight="1" x14ac:dyDescent="0.15">
      <c r="A38" s="68" t="s">
        <v>181</v>
      </c>
      <c r="B38" s="135"/>
      <c r="C38" s="136"/>
      <c r="D38" s="136"/>
      <c r="E38" s="136"/>
      <c r="F38" s="136"/>
      <c r="G38" s="136"/>
      <c r="H38" s="137"/>
    </row>
    <row r="39" spans="1:17" ht="60" customHeight="1" x14ac:dyDescent="0.15">
      <c r="A39" s="69" t="s">
        <v>225</v>
      </c>
      <c r="B39" s="135" t="s">
        <v>45</v>
      </c>
      <c r="C39" s="136"/>
      <c r="D39" s="136"/>
      <c r="E39" s="136"/>
      <c r="F39" s="136"/>
      <c r="G39" s="136"/>
      <c r="H39" s="137"/>
      <c r="J39" s="50"/>
      <c r="K39" s="29" t="s">
        <v>77</v>
      </c>
      <c r="L39" s="29" t="s">
        <v>78</v>
      </c>
      <c r="M39" s="29" t="s">
        <v>79</v>
      </c>
      <c r="N39" s="29" t="s">
        <v>80</v>
      </c>
      <c r="O39" s="29" t="s">
        <v>58</v>
      </c>
      <c r="P39" s="29" t="s">
        <v>81</v>
      </c>
      <c r="Q39" s="29" t="s">
        <v>82</v>
      </c>
    </row>
    <row r="40" spans="1:17" ht="32" x14ac:dyDescent="0.15">
      <c r="A40" s="69" t="s">
        <v>178</v>
      </c>
      <c r="B40" s="51"/>
      <c r="C40" s="144"/>
      <c r="D40" s="145"/>
      <c r="E40" s="145"/>
      <c r="F40" s="145"/>
      <c r="G40" s="145"/>
      <c r="H40" s="146"/>
      <c r="J40" s="50"/>
      <c r="K40" s="29"/>
      <c r="L40" s="29"/>
      <c r="M40" s="29"/>
      <c r="N40" s="29"/>
      <c r="O40" s="29"/>
      <c r="P40" s="29"/>
      <c r="Q40" s="29"/>
    </row>
    <row r="41" spans="1:17" x14ac:dyDescent="0.15">
      <c r="A41" s="131" t="s">
        <v>47</v>
      </c>
      <c r="B41" s="138" t="s">
        <v>214</v>
      </c>
      <c r="C41" s="139"/>
      <c r="D41" s="139"/>
      <c r="E41" s="139"/>
      <c r="F41" s="139"/>
      <c r="G41" s="139"/>
      <c r="H41" s="140"/>
      <c r="J41" s="158" t="str">
        <f t="shared" ref="J41:J46" si="3">B41</f>
        <v xml:space="preserve">ความเสี่ยง : สภาวะเครียดจากปัญหามลพิษทางอากาศ </v>
      </c>
      <c r="K41" s="158"/>
      <c r="L41" s="158"/>
      <c r="M41" s="158"/>
      <c r="N41" s="158"/>
      <c r="O41" s="158"/>
      <c r="P41" s="158"/>
      <c r="Q41" s="158"/>
    </row>
    <row r="42" spans="1:17" ht="36" customHeight="1" x14ac:dyDescent="0.15">
      <c r="A42" s="132"/>
      <c r="B42" s="51" t="s">
        <v>191</v>
      </c>
      <c r="C42" s="144" t="s">
        <v>206</v>
      </c>
      <c r="D42" s="145"/>
      <c r="E42" s="145"/>
      <c r="F42" s="145"/>
      <c r="G42" s="145"/>
      <c r="H42" s="146"/>
      <c r="J42" s="50" t="str">
        <f t="shared" si="3"/>
        <v>โครงการที่ 1</v>
      </c>
      <c r="K42" s="75">
        <f>'8.ค่าน้ำหนักรายโครงการ '!C53</f>
        <v>24.285714285714285</v>
      </c>
      <c r="L42" s="75">
        <f>'8.ค่าน้ำหนักรายโครงการ '!D53</f>
        <v>14.428571428571429</v>
      </c>
      <c r="M42" s="75">
        <f>'8.ค่าน้ำหนักรายโครงการ '!E53</f>
        <v>15</v>
      </c>
      <c r="N42" s="75">
        <f>'8.ค่าน้ำหนักรายโครงการ '!F53</f>
        <v>19.714285714285715</v>
      </c>
      <c r="O42" s="75">
        <f>'8.ค่าน้ำหนักรายโครงการ '!G53</f>
        <v>13.428571428571429</v>
      </c>
      <c r="P42" s="75">
        <f>'8.ค่าน้ำหนักรายโครงการ '!H53</f>
        <v>7.1428571428571432</v>
      </c>
      <c r="Q42" s="75">
        <f>'8.ค่าน้ำหนักรายโครงการ '!I53</f>
        <v>94</v>
      </c>
    </row>
    <row r="43" spans="1:17" ht="32" customHeight="1" x14ac:dyDescent="0.15">
      <c r="A43" s="132"/>
      <c r="B43" s="138" t="s">
        <v>215</v>
      </c>
      <c r="C43" s="139"/>
      <c r="D43" s="139"/>
      <c r="E43" s="139"/>
      <c r="F43" s="139"/>
      <c r="G43" s="139"/>
      <c r="H43" s="140"/>
      <c r="J43" s="159" t="str">
        <f t="shared" si="3"/>
        <v>ความเสี่ยง : โรคทางเดินหายใจ/โรคหัวใจและหลอดเลือด/ฮีทสโตรก/พิษสุนัขบ้า/เนื้อเน่า/ โรคฉี่หนู/การเสียชีวิต</v>
      </c>
      <c r="K43" s="160"/>
      <c r="L43" s="160"/>
      <c r="M43" s="160"/>
      <c r="N43" s="160"/>
      <c r="O43" s="160"/>
      <c r="P43" s="160"/>
      <c r="Q43" s="161"/>
    </row>
    <row r="44" spans="1:17" ht="16" customHeight="1" x14ac:dyDescent="0.15">
      <c r="A44" s="132"/>
      <c r="B44" s="51" t="s">
        <v>192</v>
      </c>
      <c r="C44" s="144" t="s">
        <v>207</v>
      </c>
      <c r="D44" s="145"/>
      <c r="E44" s="145"/>
      <c r="F44" s="145"/>
      <c r="G44" s="145"/>
      <c r="H44" s="146"/>
      <c r="J44" s="50" t="str">
        <f t="shared" si="3"/>
        <v>โครงการที่ 2</v>
      </c>
      <c r="K44" s="75">
        <f>'8.ค่าน้ำหนักรายโครงการ '!C54</f>
        <v>21.142857142857142</v>
      </c>
      <c r="L44" s="75">
        <f>'8.ค่าน้ำหนักรายโครงการ '!D54</f>
        <v>14</v>
      </c>
      <c r="M44" s="75">
        <f>'8.ค่าน้ำหนักรายโครงการ '!E54</f>
        <v>14.142857142857142</v>
      </c>
      <c r="N44" s="75">
        <f>'8.ค่าน้ำหนักรายโครงการ '!F54</f>
        <v>19.142857142857142</v>
      </c>
      <c r="O44" s="75">
        <f>'8.ค่าน้ำหนักรายโครงการ '!G54</f>
        <v>14.428571428571429</v>
      </c>
      <c r="P44" s="75">
        <f>'8.ค่าน้ำหนักรายโครงการ '!H54</f>
        <v>8.8571428571428577</v>
      </c>
      <c r="Q44" s="75">
        <f>'8.ค่าน้ำหนักรายโครงการ '!I54</f>
        <v>91.714285714285708</v>
      </c>
    </row>
    <row r="45" spans="1:17" ht="16" customHeight="1" x14ac:dyDescent="0.15">
      <c r="A45" s="132"/>
      <c r="B45" s="138" t="s">
        <v>216</v>
      </c>
      <c r="C45" s="139"/>
      <c r="D45" s="139"/>
      <c r="E45" s="139"/>
      <c r="F45" s="139"/>
      <c r="G45" s="139"/>
      <c r="H45" s="140"/>
      <c r="J45" s="162" t="str">
        <f t="shared" si="3"/>
        <v xml:space="preserve">ความเสี่ยง : การหยุดชะงักของบริการด้านการแพทย์ </v>
      </c>
      <c r="K45" s="163"/>
      <c r="L45" s="163"/>
      <c r="M45" s="163"/>
      <c r="N45" s="163"/>
      <c r="O45" s="163"/>
      <c r="P45" s="163"/>
      <c r="Q45" s="164"/>
    </row>
    <row r="46" spans="1:17" ht="16" customHeight="1" x14ac:dyDescent="0.15">
      <c r="A46" s="133"/>
      <c r="B46" s="51" t="s">
        <v>193</v>
      </c>
      <c r="C46" s="144" t="s">
        <v>208</v>
      </c>
      <c r="D46" s="145"/>
      <c r="E46" s="145"/>
      <c r="F46" s="145"/>
      <c r="G46" s="145"/>
      <c r="H46" s="146"/>
      <c r="J46" s="50" t="str">
        <f t="shared" si="3"/>
        <v>โครงการที่ 3</v>
      </c>
      <c r="K46" s="75">
        <f>'8.ค่าน้ำหนักรายโครงการ '!C55</f>
        <v>20.714285714285715</v>
      </c>
      <c r="L46" s="75">
        <f>'8.ค่าน้ำหนักรายโครงการ '!D55</f>
        <v>12.714285714285714</v>
      </c>
      <c r="M46" s="75">
        <f>'8.ค่าน้ำหนักรายโครงการ '!E55</f>
        <v>13.571428571428571</v>
      </c>
      <c r="N46" s="75">
        <f>'8.ค่าน้ำหนักรายโครงการ '!F55</f>
        <v>18.857142857142858</v>
      </c>
      <c r="O46" s="75">
        <f>'8.ค่าน้ำหนักรายโครงการ '!G55</f>
        <v>13.857142857142858</v>
      </c>
      <c r="P46" s="75">
        <f>'8.ค่าน้ำหนักรายโครงการ '!H55</f>
        <v>8.1428571428571423</v>
      </c>
      <c r="Q46" s="75">
        <f>'8.ค่าน้ำหนักรายโครงการ '!I55</f>
        <v>87.857142857142861</v>
      </c>
    </row>
    <row r="47" spans="1:17" ht="16" customHeight="1" x14ac:dyDescent="0.15">
      <c r="A47" s="69" t="s">
        <v>48</v>
      </c>
      <c r="B47" s="51"/>
      <c r="C47" s="144"/>
      <c r="D47" s="145"/>
      <c r="E47" s="145"/>
      <c r="F47" s="145"/>
      <c r="G47" s="145"/>
      <c r="H47" s="146"/>
      <c r="J47" s="50"/>
      <c r="K47" s="52"/>
      <c r="L47" s="52"/>
      <c r="M47" s="52"/>
      <c r="N47" s="52"/>
      <c r="O47" s="52"/>
      <c r="P47" s="52"/>
      <c r="Q47" s="52"/>
    </row>
    <row r="50" spans="1:17" ht="16" customHeight="1" x14ac:dyDescent="0.15">
      <c r="A50" s="68" t="s">
        <v>182</v>
      </c>
      <c r="B50" s="135"/>
      <c r="C50" s="136"/>
      <c r="D50" s="136"/>
      <c r="E50" s="136"/>
      <c r="F50" s="136"/>
      <c r="G50" s="136"/>
      <c r="H50" s="137"/>
    </row>
    <row r="51" spans="1:17" ht="60" customHeight="1" x14ac:dyDescent="0.15">
      <c r="A51" s="69" t="s">
        <v>225</v>
      </c>
      <c r="B51" s="155" t="s">
        <v>45</v>
      </c>
      <c r="C51" s="156"/>
      <c r="D51" s="156"/>
      <c r="E51" s="156"/>
      <c r="F51" s="156"/>
      <c r="G51" s="156"/>
      <c r="H51" s="157"/>
      <c r="J51" s="50"/>
      <c r="K51" s="29" t="s">
        <v>77</v>
      </c>
      <c r="L51" s="29" t="s">
        <v>78</v>
      </c>
      <c r="M51" s="29" t="s">
        <v>79</v>
      </c>
      <c r="N51" s="29" t="s">
        <v>80</v>
      </c>
      <c r="O51" s="29" t="s">
        <v>58</v>
      </c>
      <c r="P51" s="29" t="s">
        <v>81</v>
      </c>
      <c r="Q51" s="29" t="s">
        <v>82</v>
      </c>
    </row>
    <row r="52" spans="1:17" ht="30" customHeight="1" x14ac:dyDescent="0.15">
      <c r="A52" s="131" t="s">
        <v>178</v>
      </c>
      <c r="B52" s="138" t="s">
        <v>209</v>
      </c>
      <c r="C52" s="139"/>
      <c r="D52" s="139"/>
      <c r="E52" s="139"/>
      <c r="F52" s="139"/>
      <c r="G52" s="139"/>
      <c r="H52" s="140"/>
      <c r="J52" s="158" t="str">
        <f t="shared" ref="J52:J57" si="4">B52</f>
        <v>ความเสี่ยง : ความสมบูรณ์ของน้ำลดลง</v>
      </c>
      <c r="K52" s="158"/>
      <c r="L52" s="158"/>
      <c r="M52" s="158"/>
      <c r="N52" s="158"/>
      <c r="O52" s="158"/>
      <c r="P52" s="158"/>
      <c r="Q52" s="158"/>
    </row>
    <row r="53" spans="1:17" ht="16" customHeight="1" x14ac:dyDescent="0.15">
      <c r="A53" s="132"/>
      <c r="B53" s="51" t="s">
        <v>191</v>
      </c>
      <c r="C53" s="144" t="s">
        <v>210</v>
      </c>
      <c r="D53" s="145"/>
      <c r="E53" s="145"/>
      <c r="F53" s="145"/>
      <c r="G53" s="145"/>
      <c r="H53" s="146"/>
      <c r="J53" s="50" t="str">
        <f t="shared" si="4"/>
        <v>โครงการที่ 1</v>
      </c>
      <c r="K53" s="75">
        <f>'8.ค่าน้ำหนักรายโครงการ '!C69</f>
        <v>25</v>
      </c>
      <c r="L53" s="75">
        <f>'8.ค่าน้ำหนักรายโครงการ '!D69</f>
        <v>15</v>
      </c>
      <c r="M53" s="75">
        <f>'8.ค่าน้ำหนักรายโครงการ '!E69</f>
        <v>15</v>
      </c>
      <c r="N53" s="75">
        <f>'8.ค่าน้ำหนักรายโครงการ '!F69</f>
        <v>15.2</v>
      </c>
      <c r="O53" s="75">
        <f>'8.ค่าน้ำหนักรายโครงการ '!G69</f>
        <v>13.4</v>
      </c>
      <c r="P53" s="75">
        <f>'8.ค่าน้ำหนักรายโครงการ '!H69</f>
        <v>8.1999999999999993</v>
      </c>
      <c r="Q53" s="75">
        <f>'8.ค่าน้ำหนักรายโครงการ '!I69</f>
        <v>91.800000000000011</v>
      </c>
    </row>
    <row r="54" spans="1:17" ht="16" customHeight="1" x14ac:dyDescent="0.15">
      <c r="A54" s="167" t="s">
        <v>47</v>
      </c>
      <c r="B54" s="138" t="s">
        <v>211</v>
      </c>
      <c r="C54" s="139"/>
      <c r="D54" s="139"/>
      <c r="E54" s="139"/>
      <c r="F54" s="139"/>
      <c r="G54" s="139"/>
      <c r="H54" s="140"/>
      <c r="J54" s="38" t="str">
        <f t="shared" si="4"/>
        <v>ความเสี่ยง : ความชื้นในดินลดลงทำให้เกิดไฟป่าง่ายขึ้น / สูญเสียระบบนิเวศและชนิดพันธุ์</v>
      </c>
      <c r="K54" s="52"/>
      <c r="L54" s="52"/>
      <c r="M54" s="52"/>
      <c r="N54" s="52"/>
      <c r="O54" s="52"/>
      <c r="P54" s="52"/>
      <c r="Q54" s="52"/>
    </row>
    <row r="55" spans="1:17" ht="16" customHeight="1" x14ac:dyDescent="0.15">
      <c r="A55" s="167"/>
      <c r="B55" s="51" t="s">
        <v>192</v>
      </c>
      <c r="C55" s="144" t="s">
        <v>428</v>
      </c>
      <c r="D55" s="145"/>
      <c r="E55" s="145"/>
      <c r="F55" s="145"/>
      <c r="G55" s="145"/>
      <c r="H55" s="146"/>
      <c r="J55" s="50" t="str">
        <f t="shared" si="4"/>
        <v>โครงการที่ 2</v>
      </c>
      <c r="K55" s="75">
        <f>'8.ค่าน้ำหนักรายโครงการ '!C70</f>
        <v>23</v>
      </c>
      <c r="L55" s="75">
        <f>'8.ค่าน้ำหนักรายโครงการ '!D70</f>
        <v>14</v>
      </c>
      <c r="M55" s="75">
        <f>'8.ค่าน้ำหนักรายโครงการ '!E70</f>
        <v>12.8</v>
      </c>
      <c r="N55" s="75">
        <f>'8.ค่าน้ำหนักรายโครงการ '!F70</f>
        <v>15</v>
      </c>
      <c r="O55" s="75">
        <f>'8.ค่าน้ำหนักรายโครงการ '!G70</f>
        <v>14</v>
      </c>
      <c r="P55" s="75">
        <f>'8.ค่าน้ำหนักรายโครงการ '!H70</f>
        <v>8.1999999999999993</v>
      </c>
      <c r="Q55" s="75">
        <f>'8.ค่าน้ำหนักรายโครงการ '!I70</f>
        <v>87</v>
      </c>
    </row>
    <row r="56" spans="1:17" x14ac:dyDescent="0.15">
      <c r="A56" s="167"/>
      <c r="B56" s="138" t="s">
        <v>212</v>
      </c>
      <c r="C56" s="139"/>
      <c r="D56" s="139"/>
      <c r="E56" s="139"/>
      <c r="F56" s="139"/>
      <c r="G56" s="139"/>
      <c r="H56" s="140"/>
      <c r="J56" s="38" t="str">
        <f t="shared" si="4"/>
        <v>ความเสี่ยง : โรคระบาดและการแพร่จากสัตว์ป่าสู่ปศุสัตว์หรือมนุษย์</v>
      </c>
      <c r="K56" s="52"/>
      <c r="L56" s="52"/>
      <c r="M56" s="52"/>
      <c r="N56" s="52"/>
      <c r="O56" s="52"/>
      <c r="P56" s="52"/>
      <c r="Q56" s="52"/>
    </row>
    <row r="57" spans="1:17" ht="16" x14ac:dyDescent="0.15">
      <c r="A57" s="167"/>
      <c r="B57" s="51" t="s">
        <v>193</v>
      </c>
      <c r="C57" s="144" t="s">
        <v>213</v>
      </c>
      <c r="D57" s="145"/>
      <c r="E57" s="145"/>
      <c r="F57" s="145"/>
      <c r="G57" s="145"/>
      <c r="H57" s="146"/>
      <c r="J57" s="50" t="str">
        <f t="shared" si="4"/>
        <v>โครงการที่ 3</v>
      </c>
      <c r="K57" s="75">
        <f>'8.ค่าน้ำหนักรายโครงการ '!C71</f>
        <v>17</v>
      </c>
      <c r="L57" s="75">
        <f>'8.ค่าน้ำหนักรายโครงการ '!D71</f>
        <v>11.6</v>
      </c>
      <c r="M57" s="75">
        <f>'8.ค่าน้ำหนักรายโครงการ '!E71</f>
        <v>10.8</v>
      </c>
      <c r="N57" s="75">
        <f>'8.ค่าน้ำหนักรายโครงการ '!F71</f>
        <v>13</v>
      </c>
      <c r="O57" s="75">
        <f>'8.ค่าน้ำหนักรายโครงการ '!G71</f>
        <v>13</v>
      </c>
      <c r="P57" s="75">
        <f>'8.ค่าน้ำหนักรายโครงการ '!H71</f>
        <v>7.2</v>
      </c>
      <c r="Q57" s="75">
        <f>'8.ค่าน้ำหนักรายโครงการ '!I71</f>
        <v>72.600000000000009</v>
      </c>
    </row>
    <row r="58" spans="1:17" ht="16" customHeight="1" x14ac:dyDescent="0.15">
      <c r="A58" s="165" t="s">
        <v>48</v>
      </c>
      <c r="B58" s="51"/>
      <c r="C58" s="154"/>
      <c r="D58" s="154"/>
      <c r="E58" s="154"/>
      <c r="F58" s="154"/>
      <c r="G58" s="154"/>
      <c r="H58" s="154"/>
      <c r="J58" s="50"/>
      <c r="K58" s="50"/>
      <c r="L58" s="50"/>
      <c r="M58" s="50"/>
      <c r="N58" s="50"/>
      <c r="O58" s="50"/>
      <c r="P58" s="50"/>
      <c r="Q58" s="50"/>
    </row>
    <row r="59" spans="1:17" ht="16" customHeight="1" x14ac:dyDescent="0.15">
      <c r="A59" s="168"/>
      <c r="B59" s="51"/>
      <c r="C59" s="154"/>
      <c r="D59" s="154"/>
      <c r="E59" s="154"/>
      <c r="F59" s="154"/>
      <c r="G59" s="154"/>
      <c r="H59" s="154"/>
      <c r="J59" s="50"/>
      <c r="K59" s="50"/>
      <c r="L59" s="50"/>
      <c r="M59" s="50"/>
      <c r="N59" s="50"/>
      <c r="O59" s="50"/>
      <c r="P59" s="50"/>
      <c r="Q59" s="50"/>
    </row>
    <row r="60" spans="1:17" ht="16" customHeight="1" x14ac:dyDescent="0.15">
      <c r="A60" s="166"/>
      <c r="B60" s="51"/>
      <c r="C60" s="154"/>
      <c r="D60" s="154"/>
      <c r="E60" s="154"/>
      <c r="F60" s="154"/>
      <c r="G60" s="154"/>
      <c r="H60" s="154"/>
      <c r="J60" s="50"/>
      <c r="K60" s="50"/>
      <c r="L60" s="50"/>
      <c r="M60" s="50"/>
      <c r="N60" s="50"/>
      <c r="O60" s="50"/>
      <c r="P60" s="50"/>
      <c r="Q60" s="50"/>
    </row>
    <row r="63" spans="1:17" ht="16" customHeight="1" x14ac:dyDescent="0.15">
      <c r="A63" s="68" t="s">
        <v>183</v>
      </c>
      <c r="B63" s="135"/>
      <c r="C63" s="136"/>
      <c r="D63" s="136"/>
      <c r="E63" s="136"/>
      <c r="F63" s="136"/>
      <c r="G63" s="136"/>
      <c r="H63" s="137"/>
    </row>
    <row r="64" spans="1:17" ht="60" customHeight="1" x14ac:dyDescent="0.15">
      <c r="A64" s="69" t="s">
        <v>225</v>
      </c>
      <c r="B64" s="135" t="s">
        <v>45</v>
      </c>
      <c r="C64" s="136"/>
      <c r="D64" s="136"/>
      <c r="E64" s="136"/>
      <c r="F64" s="136"/>
      <c r="G64" s="136"/>
      <c r="H64" s="137"/>
      <c r="J64" s="50"/>
      <c r="K64" s="29" t="s">
        <v>77</v>
      </c>
      <c r="L64" s="29" t="s">
        <v>78</v>
      </c>
      <c r="M64" s="29" t="s">
        <v>79</v>
      </c>
      <c r="N64" s="29" t="s">
        <v>80</v>
      </c>
      <c r="O64" s="29" t="s">
        <v>58</v>
      </c>
      <c r="P64" s="29" t="s">
        <v>81</v>
      </c>
      <c r="Q64" s="29" t="s">
        <v>82</v>
      </c>
    </row>
    <row r="65" spans="1:17" ht="16" customHeight="1" x14ac:dyDescent="0.15">
      <c r="A65" s="132" t="s">
        <v>178</v>
      </c>
      <c r="B65" s="138" t="s">
        <v>217</v>
      </c>
      <c r="C65" s="139"/>
      <c r="D65" s="139"/>
      <c r="E65" s="139"/>
      <c r="F65" s="139"/>
      <c r="G65" s="139"/>
      <c r="H65" s="140"/>
      <c r="J65" s="141" t="str">
        <f t="shared" ref="J65:J72" si="5">B65</f>
        <v>ความเสี่ยง : ขาดแคลนน้ำเพื่ออุปโภค / บริโภค</v>
      </c>
      <c r="K65" s="142"/>
      <c r="L65" s="142"/>
      <c r="M65" s="142"/>
      <c r="N65" s="142"/>
      <c r="O65" s="142"/>
      <c r="P65" s="142"/>
      <c r="Q65" s="143"/>
    </row>
    <row r="66" spans="1:17" ht="16" x14ac:dyDescent="0.15">
      <c r="A66" s="132"/>
      <c r="B66" s="51" t="s">
        <v>191</v>
      </c>
      <c r="C66" s="144" t="s">
        <v>218</v>
      </c>
      <c r="D66" s="145"/>
      <c r="E66" s="145"/>
      <c r="F66" s="145"/>
      <c r="G66" s="145"/>
      <c r="H66" s="146"/>
      <c r="J66" s="50" t="str">
        <f t="shared" si="5"/>
        <v>โครงการที่ 1</v>
      </c>
      <c r="K66" s="75">
        <f>'8.ค่าน้ำหนักรายโครงการ '!C85</f>
        <v>23.125</v>
      </c>
      <c r="L66" s="75">
        <f>'8.ค่าน้ำหนักรายโครงการ '!D85</f>
        <v>14</v>
      </c>
      <c r="M66" s="75">
        <f>'8.ค่าน้ำหนักรายโครงการ '!E85</f>
        <v>13.375</v>
      </c>
      <c r="N66" s="75">
        <f>'8.ค่าน้ำหนักรายโครงการ '!F85</f>
        <v>17.875</v>
      </c>
      <c r="O66" s="75">
        <f>'8.ค่าน้ำหนักรายโครงการ '!G85</f>
        <v>11.5</v>
      </c>
      <c r="P66" s="75">
        <f>'8.ค่าน้ำหนักรายโครงการ '!H85</f>
        <v>8.875</v>
      </c>
      <c r="Q66" s="75">
        <f>'8.ค่าน้ำหนักรายโครงการ '!I85</f>
        <v>88.75</v>
      </c>
    </row>
    <row r="67" spans="1:17" ht="16" customHeight="1" x14ac:dyDescent="0.15">
      <c r="A67" s="132"/>
      <c r="B67" s="138" t="s">
        <v>219</v>
      </c>
      <c r="C67" s="139"/>
      <c r="D67" s="139"/>
      <c r="E67" s="139"/>
      <c r="F67" s="139"/>
      <c r="G67" s="139"/>
      <c r="H67" s="140"/>
      <c r="J67" s="38" t="str">
        <f t="shared" si="5"/>
        <v>ความเสี่ยง : การหยุดชะงักของบริการสาธารณะ</v>
      </c>
      <c r="L67" s="52"/>
      <c r="M67" s="52"/>
      <c r="N67" s="52"/>
      <c r="O67" s="52"/>
      <c r="P67" s="52"/>
      <c r="Q67" s="52"/>
    </row>
    <row r="68" spans="1:17" ht="16" customHeight="1" x14ac:dyDescent="0.15">
      <c r="A68" s="132"/>
      <c r="B68" s="51" t="s">
        <v>192</v>
      </c>
      <c r="C68" s="144" t="s">
        <v>222</v>
      </c>
      <c r="D68" s="145"/>
      <c r="E68" s="145"/>
      <c r="F68" s="145"/>
      <c r="G68" s="145"/>
      <c r="H68" s="146"/>
      <c r="J68" s="50" t="str">
        <f t="shared" si="5"/>
        <v>โครงการที่ 2</v>
      </c>
      <c r="K68" s="75">
        <f>'8.ค่าน้ำหนักรายโครงการ '!C86</f>
        <v>19</v>
      </c>
      <c r="L68" s="75">
        <f>'8.ค่าน้ำหนักรายโครงการ '!D86</f>
        <v>13</v>
      </c>
      <c r="M68" s="75">
        <f>'8.ค่าน้ำหนักรายโครงการ '!E86</f>
        <v>12.25</v>
      </c>
      <c r="N68" s="75">
        <f>'8.ค่าน้ำหนักรายโครงการ '!F86</f>
        <v>16</v>
      </c>
      <c r="O68" s="75">
        <f>'8.ค่าน้ำหนักรายโครงการ '!G86</f>
        <v>12.875</v>
      </c>
      <c r="P68" s="75">
        <f>'8.ค่าน้ำหนักรายโครงการ '!H86</f>
        <v>7.375</v>
      </c>
      <c r="Q68" s="75">
        <f>'8.ค่าน้ำหนักรายโครงการ '!I86</f>
        <v>80.5</v>
      </c>
    </row>
    <row r="69" spans="1:17" ht="16" customHeight="1" x14ac:dyDescent="0.15">
      <c r="A69" s="132"/>
      <c r="B69" s="138" t="s">
        <v>220</v>
      </c>
      <c r="C69" s="139"/>
      <c r="D69" s="139"/>
      <c r="E69" s="139"/>
      <c r="F69" s="139"/>
      <c r="G69" s="139"/>
      <c r="H69" s="140"/>
      <c r="J69" s="38" t="str">
        <f t="shared" si="5"/>
        <v>ความเสี่ยง : การหยุดชะงักของเศรษฐกิจและวิถีชีวิต</v>
      </c>
      <c r="K69" s="52"/>
      <c r="L69" s="52"/>
      <c r="M69" s="52"/>
      <c r="N69" s="52"/>
      <c r="O69" s="52"/>
      <c r="P69" s="52"/>
      <c r="Q69" s="52"/>
    </row>
    <row r="70" spans="1:17" ht="16" customHeight="1" x14ac:dyDescent="0.15">
      <c r="A70" s="132"/>
      <c r="B70" s="51" t="s">
        <v>193</v>
      </c>
      <c r="C70" s="144" t="s">
        <v>224</v>
      </c>
      <c r="D70" s="145"/>
      <c r="E70" s="145"/>
      <c r="F70" s="145"/>
      <c r="G70" s="145"/>
      <c r="H70" s="146"/>
      <c r="J70" s="50" t="str">
        <f t="shared" si="5"/>
        <v>โครงการที่ 3</v>
      </c>
      <c r="K70" s="75">
        <f>'8.ค่าน้ำหนักรายโครงการ '!C87</f>
        <v>19.625</v>
      </c>
      <c r="L70" s="75">
        <f>'8.ค่าน้ำหนักรายโครงการ '!D87</f>
        <v>13.125</v>
      </c>
      <c r="M70" s="75">
        <f>'8.ค่าน้ำหนักรายโครงการ '!E87</f>
        <v>12.875</v>
      </c>
      <c r="N70" s="75">
        <f>'8.ค่าน้ำหนักรายโครงการ '!F87</f>
        <v>15.875</v>
      </c>
      <c r="O70" s="75">
        <f>'8.ค่าน้ำหนักรายโครงการ '!G87</f>
        <v>13.375</v>
      </c>
      <c r="P70" s="75">
        <f>'8.ค่าน้ำหนักรายโครงการ '!H87</f>
        <v>6.25</v>
      </c>
      <c r="Q70" s="75">
        <f>'8.ค่าน้ำหนักรายโครงการ '!I87</f>
        <v>81.125</v>
      </c>
    </row>
    <row r="71" spans="1:17" ht="16" customHeight="1" x14ac:dyDescent="0.15">
      <c r="A71" s="132"/>
      <c r="B71" s="138" t="s">
        <v>221</v>
      </c>
      <c r="C71" s="139"/>
      <c r="D71" s="139"/>
      <c r="E71" s="139"/>
      <c r="F71" s="139"/>
      <c r="G71" s="139"/>
      <c r="H71" s="140"/>
      <c r="J71" s="38" t="str">
        <f t="shared" si="5"/>
        <v>ความเสี่ยง : สาธารณูปโภคเสียหาย / การสูญเสียทรัพย์สิน</v>
      </c>
      <c r="K71" s="52"/>
      <c r="L71" s="52"/>
      <c r="M71" s="52"/>
      <c r="N71" s="52"/>
      <c r="O71" s="52"/>
      <c r="P71" s="52"/>
      <c r="Q71" s="52"/>
    </row>
    <row r="72" spans="1:17" ht="16" customHeight="1" x14ac:dyDescent="0.15">
      <c r="A72" s="133"/>
      <c r="B72" s="51" t="s">
        <v>194</v>
      </c>
      <c r="C72" s="144" t="s">
        <v>223</v>
      </c>
      <c r="D72" s="145"/>
      <c r="E72" s="145"/>
      <c r="F72" s="145"/>
      <c r="G72" s="145"/>
      <c r="H72" s="146"/>
      <c r="J72" s="50" t="str">
        <f t="shared" si="5"/>
        <v>โครงการที่ 4</v>
      </c>
      <c r="K72" s="75">
        <f>'8.ค่าน้ำหนักรายโครงการ '!C88</f>
        <v>23.125</v>
      </c>
      <c r="L72" s="75">
        <f>'8.ค่าน้ำหนักรายโครงการ '!D88</f>
        <v>14.25</v>
      </c>
      <c r="M72" s="75">
        <f>'8.ค่าน้ำหนักรายโครงการ '!E88</f>
        <v>13.25</v>
      </c>
      <c r="N72" s="75">
        <f>'8.ค่าน้ำหนักรายโครงการ '!F88</f>
        <v>18</v>
      </c>
      <c r="O72" s="75">
        <f>'8.ค่าน้ำหนักรายโครงการ '!G88</f>
        <v>13.5</v>
      </c>
      <c r="P72" s="75">
        <f>'8.ค่าน้ำหนักรายโครงการ '!H88</f>
        <v>8.125</v>
      </c>
      <c r="Q72" s="75">
        <f>'8.ค่าน้ำหนักรายโครงการ '!I88</f>
        <v>90.25</v>
      </c>
    </row>
    <row r="73" spans="1:17" ht="16" x14ac:dyDescent="0.15">
      <c r="A73" s="69" t="s">
        <v>47</v>
      </c>
      <c r="B73" s="51"/>
      <c r="C73" s="154"/>
      <c r="D73" s="154"/>
      <c r="E73" s="154"/>
      <c r="F73" s="154"/>
      <c r="G73" s="154"/>
      <c r="H73" s="154"/>
      <c r="J73" s="50"/>
      <c r="K73" s="50"/>
      <c r="L73" s="50"/>
      <c r="M73" s="50"/>
      <c r="N73" s="50"/>
      <c r="O73" s="50"/>
      <c r="P73" s="50"/>
      <c r="Q73" s="50"/>
    </row>
    <row r="74" spans="1:17" ht="16" x14ac:dyDescent="0.15">
      <c r="A74" s="69" t="s">
        <v>48</v>
      </c>
      <c r="B74" s="51"/>
      <c r="C74" s="154"/>
      <c r="D74" s="154"/>
      <c r="E74" s="154"/>
      <c r="F74" s="154"/>
      <c r="G74" s="154"/>
      <c r="H74" s="154"/>
      <c r="J74" s="50"/>
      <c r="K74" s="50"/>
      <c r="L74" s="50"/>
      <c r="M74" s="50"/>
      <c r="N74" s="50"/>
      <c r="O74" s="50"/>
      <c r="P74" s="50"/>
      <c r="Q74" s="50"/>
    </row>
  </sheetData>
  <mergeCells count="84">
    <mergeCell ref="J35:Q35"/>
    <mergeCell ref="A65:A72"/>
    <mergeCell ref="C73:H73"/>
    <mergeCell ref="C74:H74"/>
    <mergeCell ref="A52:A53"/>
    <mergeCell ref="A54:A57"/>
    <mergeCell ref="A58:A60"/>
    <mergeCell ref="C58:H58"/>
    <mergeCell ref="C59:H59"/>
    <mergeCell ref="C55:H55"/>
    <mergeCell ref="B56:H56"/>
    <mergeCell ref="C72:H72"/>
    <mergeCell ref="C66:H66"/>
    <mergeCell ref="C68:H68"/>
    <mergeCell ref="C70:H70"/>
    <mergeCell ref="B69:H69"/>
    <mergeCell ref="A31:A32"/>
    <mergeCell ref="B43:H43"/>
    <mergeCell ref="B45:H45"/>
    <mergeCell ref="A41:A46"/>
    <mergeCell ref="C40:H40"/>
    <mergeCell ref="B38:H38"/>
    <mergeCell ref="B39:H39"/>
    <mergeCell ref="C34:H34"/>
    <mergeCell ref="B35:H35"/>
    <mergeCell ref="B71:H71"/>
    <mergeCell ref="B64:H64"/>
    <mergeCell ref="B65:H65"/>
    <mergeCell ref="J65:Q65"/>
    <mergeCell ref="B67:H67"/>
    <mergeCell ref="B63:H63"/>
    <mergeCell ref="J52:Q52"/>
    <mergeCell ref="C53:H53"/>
    <mergeCell ref="C57:H57"/>
    <mergeCell ref="C60:H60"/>
    <mergeCell ref="B52:H52"/>
    <mergeCell ref="B54:H54"/>
    <mergeCell ref="B51:H51"/>
    <mergeCell ref="J41:Q41"/>
    <mergeCell ref="C42:H42"/>
    <mergeCell ref="C44:H44"/>
    <mergeCell ref="C46:H46"/>
    <mergeCell ref="B41:H41"/>
    <mergeCell ref="C47:H47"/>
    <mergeCell ref="B50:H50"/>
    <mergeCell ref="J43:Q43"/>
    <mergeCell ref="J45:Q45"/>
    <mergeCell ref="B30:H30"/>
    <mergeCell ref="B31:H31"/>
    <mergeCell ref="J31:Q31"/>
    <mergeCell ref="C32:H32"/>
    <mergeCell ref="B33:H33"/>
    <mergeCell ref="J33:Q33"/>
    <mergeCell ref="B29:H29"/>
    <mergeCell ref="C21:H21"/>
    <mergeCell ref="B22:H22"/>
    <mergeCell ref="J22:Q22"/>
    <mergeCell ref="C23:H23"/>
    <mergeCell ref="B24:H24"/>
    <mergeCell ref="J24:Q24"/>
    <mergeCell ref="C25:H25"/>
    <mergeCell ref="J6:Q6"/>
    <mergeCell ref="C7:H7"/>
    <mergeCell ref="J20:Q20"/>
    <mergeCell ref="C9:H9"/>
    <mergeCell ref="B12:H12"/>
    <mergeCell ref="J12:Q12"/>
    <mergeCell ref="C13:H13"/>
    <mergeCell ref="B18:H18"/>
    <mergeCell ref="B19:H19"/>
    <mergeCell ref="B10:H10"/>
    <mergeCell ref="C11:H11"/>
    <mergeCell ref="J10:P10"/>
    <mergeCell ref="C14:H14"/>
    <mergeCell ref="B20:H20"/>
    <mergeCell ref="B8:H8"/>
    <mergeCell ref="A20:A23"/>
    <mergeCell ref="B26:H26"/>
    <mergeCell ref="B4:H4"/>
    <mergeCell ref="B5:H5"/>
    <mergeCell ref="B6:H6"/>
    <mergeCell ref="A24:A25"/>
    <mergeCell ref="A12:A13"/>
    <mergeCell ref="A6:A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AAD-8716-4897-8227-1D92855DD967}">
  <dimension ref="A1:M101"/>
  <sheetViews>
    <sheetView tabSelected="1" topLeftCell="A12" zoomScale="93" zoomScaleNormal="123" workbookViewId="0">
      <selection activeCell="K30" sqref="K30"/>
    </sheetView>
  </sheetViews>
  <sheetFormatPr baseColWidth="10" defaultColWidth="8.83203125" defaultRowHeight="15" x14ac:dyDescent="0.15"/>
  <cols>
    <col min="1" max="1" width="41.1640625" style="70" customWidth="1"/>
    <col min="2" max="2" width="12.6640625" style="49" customWidth="1"/>
    <col min="3" max="3" width="8.6640625" style="49" customWidth="1"/>
    <col min="4" max="6" width="8.83203125" style="49"/>
    <col min="7" max="7" width="8.6640625" style="49" customWidth="1"/>
    <col min="8" max="8" width="21" style="49" customWidth="1"/>
    <col min="9" max="9" width="40" style="70" customWidth="1"/>
    <col min="10" max="10" width="30.6640625" style="49" customWidth="1"/>
    <col min="11" max="11" width="31.83203125" style="49" customWidth="1"/>
    <col min="12" max="12" width="26.33203125" style="49" customWidth="1"/>
    <col min="13" max="16384" width="8.83203125" style="49"/>
  </cols>
  <sheetData>
    <row r="1" spans="1:12" ht="16" x14ac:dyDescent="0.15">
      <c r="A1" s="65" t="s">
        <v>9</v>
      </c>
      <c r="B1" s="31" t="s">
        <v>119</v>
      </c>
    </row>
    <row r="2" spans="1:12" ht="16" x14ac:dyDescent="0.15">
      <c r="A2" s="65" t="s">
        <v>10</v>
      </c>
      <c r="B2" s="32">
        <v>2566</v>
      </c>
    </row>
    <row r="4" spans="1:12" customFormat="1" ht="14" x14ac:dyDescent="0.15">
      <c r="A4" s="15" t="s">
        <v>11</v>
      </c>
      <c r="B4" s="169" t="s">
        <v>177</v>
      </c>
      <c r="C4" s="169"/>
      <c r="D4" s="169"/>
      <c r="E4" s="169"/>
      <c r="F4" s="169"/>
      <c r="G4" s="169"/>
    </row>
    <row r="5" spans="1:12" customFormat="1" x14ac:dyDescent="0.15">
      <c r="A5" s="15" t="s">
        <v>46</v>
      </c>
      <c r="B5" s="173" t="s">
        <v>294</v>
      </c>
      <c r="C5" s="173"/>
      <c r="D5" s="173"/>
      <c r="E5" s="173"/>
      <c r="F5" s="173"/>
      <c r="G5" s="173"/>
      <c r="H5" s="173"/>
      <c r="I5" s="173"/>
    </row>
    <row r="6" spans="1:12" ht="16" x14ac:dyDescent="0.15">
      <c r="A6" s="79" t="s">
        <v>225</v>
      </c>
      <c r="B6" s="170" t="s">
        <v>45</v>
      </c>
      <c r="C6" s="171"/>
      <c r="D6" s="171"/>
      <c r="E6" s="171"/>
      <c r="F6" s="171"/>
      <c r="G6" s="171"/>
      <c r="H6" s="172"/>
      <c r="I6" s="78" t="s">
        <v>59</v>
      </c>
      <c r="J6" s="78" t="s">
        <v>62</v>
      </c>
      <c r="K6" s="78" t="s">
        <v>63</v>
      </c>
      <c r="L6" s="78" t="s">
        <v>64</v>
      </c>
    </row>
    <row r="7" spans="1:12" ht="30" customHeight="1" x14ac:dyDescent="0.15">
      <c r="A7" s="174" t="s">
        <v>178</v>
      </c>
      <c r="B7" s="159" t="s">
        <v>187</v>
      </c>
      <c r="C7" s="160"/>
      <c r="D7" s="160"/>
      <c r="E7" s="160"/>
      <c r="F7" s="160"/>
      <c r="G7" s="160"/>
      <c r="H7" s="161"/>
      <c r="I7" s="74"/>
      <c r="J7" s="50"/>
      <c r="K7" s="50"/>
      <c r="L7" s="50"/>
    </row>
    <row r="8" spans="1:12" ht="32" x14ac:dyDescent="0.15">
      <c r="A8" s="175"/>
      <c r="B8" s="80" t="s">
        <v>191</v>
      </c>
      <c r="C8" s="144" t="s">
        <v>195</v>
      </c>
      <c r="D8" s="145"/>
      <c r="E8" s="145"/>
      <c r="F8" s="145"/>
      <c r="G8" s="145"/>
      <c r="H8" s="146"/>
      <c r="I8" s="66" t="s">
        <v>227</v>
      </c>
      <c r="J8" s="66" t="s">
        <v>228</v>
      </c>
      <c r="K8" s="66" t="s">
        <v>229</v>
      </c>
      <c r="L8" s="66" t="s">
        <v>230</v>
      </c>
    </row>
    <row r="9" spans="1:12" x14ac:dyDescent="0.15">
      <c r="A9" s="175"/>
      <c r="B9" s="159" t="s">
        <v>190</v>
      </c>
      <c r="C9" s="160"/>
      <c r="D9" s="160"/>
      <c r="E9" s="160"/>
      <c r="F9" s="160"/>
      <c r="G9" s="160"/>
      <c r="H9" s="161"/>
      <c r="I9" s="66"/>
      <c r="J9" s="66"/>
      <c r="K9" s="66"/>
      <c r="L9" s="66"/>
    </row>
    <row r="10" spans="1:12" ht="32" x14ac:dyDescent="0.15">
      <c r="A10" s="176"/>
      <c r="B10" s="80" t="s">
        <v>194</v>
      </c>
      <c r="C10" s="154" t="s">
        <v>198</v>
      </c>
      <c r="D10" s="154"/>
      <c r="E10" s="154"/>
      <c r="F10" s="154"/>
      <c r="G10" s="154"/>
      <c r="H10" s="154"/>
      <c r="I10" s="66" t="s">
        <v>238</v>
      </c>
      <c r="J10" s="66" t="s">
        <v>231</v>
      </c>
      <c r="K10" s="66" t="s">
        <v>232</v>
      </c>
      <c r="L10" s="66" t="s">
        <v>233</v>
      </c>
    </row>
    <row r="11" spans="1:12" x14ac:dyDescent="0.15">
      <c r="A11" s="174" t="s">
        <v>47</v>
      </c>
      <c r="B11" s="159" t="s">
        <v>188</v>
      </c>
      <c r="C11" s="160"/>
      <c r="D11" s="160"/>
      <c r="E11" s="160"/>
      <c r="F11" s="160"/>
      <c r="G11" s="160"/>
      <c r="H11" s="161"/>
    </row>
    <row r="12" spans="1:12" ht="32" x14ac:dyDescent="0.15">
      <c r="A12" s="175"/>
      <c r="B12" s="80" t="s">
        <v>192</v>
      </c>
      <c r="C12" s="144" t="s">
        <v>196</v>
      </c>
      <c r="D12" s="145"/>
      <c r="E12" s="145"/>
      <c r="F12" s="145"/>
      <c r="G12" s="145"/>
      <c r="H12" s="146"/>
      <c r="I12" s="66" t="s">
        <v>234</v>
      </c>
      <c r="J12" s="66" t="s">
        <v>235</v>
      </c>
      <c r="K12" s="66" t="s">
        <v>236</v>
      </c>
      <c r="L12" s="66" t="s">
        <v>237</v>
      </c>
    </row>
    <row r="13" spans="1:12" ht="16" customHeight="1" x14ac:dyDescent="0.15">
      <c r="A13" s="175"/>
      <c r="B13" s="159" t="s">
        <v>189</v>
      </c>
      <c r="C13" s="160"/>
      <c r="D13" s="160"/>
      <c r="E13" s="160"/>
      <c r="F13" s="160"/>
      <c r="G13" s="160"/>
      <c r="H13" s="161"/>
      <c r="I13" s="66"/>
      <c r="J13" s="66"/>
      <c r="K13" s="66"/>
      <c r="L13" s="66"/>
    </row>
    <row r="14" spans="1:12" ht="48" x14ac:dyDescent="0.15">
      <c r="A14" s="176"/>
      <c r="B14" s="81" t="s">
        <v>193</v>
      </c>
      <c r="C14" s="150" t="s">
        <v>197</v>
      </c>
      <c r="D14" s="150"/>
      <c r="E14" s="150"/>
      <c r="F14" s="150"/>
      <c r="G14" s="150"/>
      <c r="H14" s="150"/>
      <c r="I14" s="84" t="s">
        <v>308</v>
      </c>
      <c r="J14" s="84" t="s">
        <v>309</v>
      </c>
      <c r="K14" s="84" t="s">
        <v>310</v>
      </c>
      <c r="L14" s="84" t="s">
        <v>311</v>
      </c>
    </row>
    <row r="15" spans="1:12" ht="16" customHeight="1" x14ac:dyDescent="0.15">
      <c r="A15" s="79" t="s">
        <v>48</v>
      </c>
      <c r="B15" s="50"/>
      <c r="C15" s="151"/>
      <c r="D15" s="152"/>
      <c r="E15" s="152"/>
      <c r="F15" s="152"/>
      <c r="G15" s="152"/>
      <c r="H15" s="153"/>
      <c r="I15" s="66"/>
      <c r="J15" s="66"/>
      <c r="K15" s="66"/>
      <c r="L15" s="66"/>
    </row>
    <row r="16" spans="1:12" customFormat="1" ht="74" customHeight="1" x14ac:dyDescent="0.15">
      <c r="I16" s="82" t="s">
        <v>72</v>
      </c>
      <c r="J16" s="83"/>
      <c r="K16" s="83"/>
      <c r="L16" s="83"/>
    </row>
    <row r="17" spans="1:13" customFormat="1" ht="14" x14ac:dyDescent="0.15"/>
    <row r="18" spans="1:13" customFormat="1" ht="14" x14ac:dyDescent="0.15">
      <c r="I18" s="17" t="s">
        <v>61</v>
      </c>
    </row>
    <row r="19" spans="1:13" customFormat="1" ht="14" x14ac:dyDescent="0.15">
      <c r="A19" s="16" t="s">
        <v>60</v>
      </c>
      <c r="B19" s="177" t="str">
        <f>B5</f>
        <v xml:space="preserve">เพิ่มความมั่นคงด้านน้ำของจังหวัด </v>
      </c>
      <c r="C19" s="177"/>
      <c r="D19" s="177"/>
      <c r="E19" s="177"/>
      <c r="F19" s="177"/>
      <c r="G19" s="177"/>
      <c r="H19" s="67"/>
      <c r="I19" s="88" t="s">
        <v>285</v>
      </c>
    </row>
    <row r="20" spans="1:13" ht="30" x14ac:dyDescent="0.15">
      <c r="I20" s="89" t="s">
        <v>286</v>
      </c>
    </row>
    <row r="21" spans="1:13" ht="16" customHeight="1" x14ac:dyDescent="0.15"/>
    <row r="22" spans="1:13" customFormat="1" ht="14" x14ac:dyDescent="0.15">
      <c r="A22" s="15" t="s">
        <v>11</v>
      </c>
      <c r="B22" s="169" t="s">
        <v>179</v>
      </c>
      <c r="C22" s="169"/>
      <c r="D22" s="169"/>
      <c r="E22" s="169"/>
      <c r="F22" s="169"/>
      <c r="G22" s="169"/>
    </row>
    <row r="23" spans="1:13" customFormat="1" ht="14" x14ac:dyDescent="0.15">
      <c r="A23" s="15" t="s">
        <v>46</v>
      </c>
      <c r="B23" s="169" t="s">
        <v>295</v>
      </c>
      <c r="C23" s="169"/>
      <c r="D23" s="169"/>
      <c r="E23" s="169"/>
      <c r="F23" s="169"/>
      <c r="G23" s="169"/>
    </row>
    <row r="24" spans="1:13" ht="16" x14ac:dyDescent="0.15">
      <c r="A24" s="79" t="s">
        <v>225</v>
      </c>
      <c r="B24" s="170" t="s">
        <v>45</v>
      </c>
      <c r="C24" s="171"/>
      <c r="D24" s="171"/>
      <c r="E24" s="171"/>
      <c r="F24" s="171"/>
      <c r="G24" s="171"/>
      <c r="H24" s="172"/>
      <c r="I24" s="78" t="s">
        <v>59</v>
      </c>
      <c r="J24" s="78" t="s">
        <v>62</v>
      </c>
      <c r="K24" s="78" t="s">
        <v>63</v>
      </c>
      <c r="L24" s="78" t="s">
        <v>64</v>
      </c>
    </row>
    <row r="25" spans="1:13" ht="32" customHeight="1" x14ac:dyDescent="0.15">
      <c r="A25" s="174" t="s">
        <v>178</v>
      </c>
      <c r="B25" s="159" t="s">
        <v>199</v>
      </c>
      <c r="C25" s="160"/>
      <c r="D25" s="160"/>
      <c r="E25" s="160"/>
      <c r="F25" s="160"/>
      <c r="G25" s="160"/>
      <c r="H25" s="161"/>
      <c r="I25" s="74"/>
      <c r="J25" s="50"/>
      <c r="K25" s="50"/>
      <c r="L25" s="50"/>
    </row>
    <row r="26" spans="1:13" ht="48" x14ac:dyDescent="0.15">
      <c r="A26" s="176"/>
      <c r="B26" s="80" t="s">
        <v>191</v>
      </c>
      <c r="C26" s="154" t="s">
        <v>200</v>
      </c>
      <c r="D26" s="154"/>
      <c r="E26" s="154"/>
      <c r="F26" s="154"/>
      <c r="G26" s="154"/>
      <c r="H26" s="154"/>
      <c r="I26" s="66" t="s">
        <v>239</v>
      </c>
      <c r="J26" s="66" t="s">
        <v>307</v>
      </c>
      <c r="K26" s="66" t="s">
        <v>442</v>
      </c>
      <c r="L26" s="84" t="s">
        <v>283</v>
      </c>
      <c r="M26" s="55"/>
    </row>
    <row r="27" spans="1:13" x14ac:dyDescent="0.15">
      <c r="A27" s="178" t="s">
        <v>47</v>
      </c>
      <c r="B27" s="159" t="s">
        <v>201</v>
      </c>
      <c r="C27" s="160"/>
      <c r="D27" s="160"/>
      <c r="E27" s="160"/>
      <c r="F27" s="160"/>
      <c r="G27" s="160"/>
      <c r="H27" s="161"/>
      <c r="I27" s="66"/>
      <c r="J27" s="66"/>
      <c r="K27" s="66"/>
      <c r="L27" s="66"/>
      <c r="M27" s="55"/>
    </row>
    <row r="28" spans="1:13" ht="32" x14ac:dyDescent="0.15">
      <c r="A28" s="179"/>
      <c r="B28" s="80" t="s">
        <v>192</v>
      </c>
      <c r="C28" s="144" t="s">
        <v>256</v>
      </c>
      <c r="D28" s="145"/>
      <c r="E28" s="145"/>
      <c r="F28" s="145"/>
      <c r="G28" s="145"/>
      <c r="H28" s="146"/>
      <c r="I28" s="66" t="s">
        <v>240</v>
      </c>
      <c r="J28" s="66" t="s">
        <v>241</v>
      </c>
      <c r="K28" s="66" t="s">
        <v>242</v>
      </c>
      <c r="L28" s="87" t="s">
        <v>284</v>
      </c>
      <c r="M28" s="55"/>
    </row>
    <row r="29" spans="1:13" ht="16" customHeight="1" x14ac:dyDescent="0.15">
      <c r="A29" s="178" t="s">
        <v>48</v>
      </c>
      <c r="B29" s="159" t="s">
        <v>203</v>
      </c>
      <c r="C29" s="160"/>
      <c r="D29" s="160"/>
      <c r="E29" s="160"/>
      <c r="F29" s="160"/>
      <c r="G29" s="160"/>
      <c r="H29" s="161"/>
      <c r="I29" s="66"/>
      <c r="J29" s="66"/>
      <c r="K29" s="66"/>
      <c r="L29" s="66"/>
      <c r="M29" s="55"/>
    </row>
    <row r="30" spans="1:13" ht="32" x14ac:dyDescent="0.15">
      <c r="A30" s="179"/>
      <c r="B30" s="80" t="s">
        <v>193</v>
      </c>
      <c r="C30" s="154" t="s">
        <v>204</v>
      </c>
      <c r="D30" s="154"/>
      <c r="E30" s="154"/>
      <c r="F30" s="154"/>
      <c r="G30" s="154"/>
      <c r="H30" s="154"/>
      <c r="I30" s="66" t="s">
        <v>243</v>
      </c>
      <c r="J30" s="84" t="s">
        <v>312</v>
      </c>
      <c r="K30" s="84" t="s">
        <v>313</v>
      </c>
      <c r="L30" s="84" t="s">
        <v>314</v>
      </c>
      <c r="M30" s="55"/>
    </row>
    <row r="31" spans="1:13" customFormat="1" ht="74" customHeight="1" x14ac:dyDescent="0.15">
      <c r="I31" s="82" t="s">
        <v>72</v>
      </c>
      <c r="J31" s="83"/>
      <c r="K31" s="83"/>
      <c r="L31" s="83"/>
    </row>
    <row r="32" spans="1:13" customFormat="1" ht="14" x14ac:dyDescent="0.15"/>
    <row r="33" spans="1:12" customFormat="1" ht="14" x14ac:dyDescent="0.15">
      <c r="I33" s="17" t="s">
        <v>61</v>
      </c>
    </row>
    <row r="34" spans="1:12" customFormat="1" ht="14" x14ac:dyDescent="0.15">
      <c r="A34" s="16" t="s">
        <v>60</v>
      </c>
      <c r="B34" s="177" t="str">
        <f>B23</f>
        <v xml:space="preserve">รักษาผลิตภาพการผลิตและความมั่นคงทางอาหาร </v>
      </c>
      <c r="C34" s="177"/>
      <c r="D34" s="177"/>
      <c r="E34" s="177"/>
      <c r="F34" s="177"/>
      <c r="G34" s="177"/>
      <c r="H34" s="67"/>
      <c r="I34" s="88" t="s">
        <v>287</v>
      </c>
    </row>
    <row r="35" spans="1:12" x14ac:dyDescent="0.15">
      <c r="A35" s="65"/>
      <c r="B35" s="54"/>
      <c r="C35" s="55"/>
      <c r="D35" s="55"/>
      <c r="E35" s="55"/>
      <c r="F35" s="55"/>
      <c r="G35" s="55"/>
      <c r="H35" s="55"/>
      <c r="I35" s="90" t="s">
        <v>288</v>
      </c>
    </row>
    <row r="37" spans="1:12" customFormat="1" ht="14" x14ac:dyDescent="0.15">
      <c r="A37" s="15" t="s">
        <v>11</v>
      </c>
      <c r="B37" s="169" t="s">
        <v>226</v>
      </c>
      <c r="C37" s="169"/>
      <c r="D37" s="169"/>
      <c r="E37" s="169"/>
      <c r="F37" s="169"/>
      <c r="G37" s="169"/>
    </row>
    <row r="38" spans="1:12" customFormat="1" ht="14" x14ac:dyDescent="0.15">
      <c r="A38" s="15" t="s">
        <v>46</v>
      </c>
      <c r="B38" s="169" t="s">
        <v>296</v>
      </c>
      <c r="C38" s="169"/>
      <c r="D38" s="169"/>
      <c r="E38" s="169"/>
      <c r="F38" s="169"/>
      <c r="G38" s="169"/>
    </row>
    <row r="39" spans="1:12" ht="16" x14ac:dyDescent="0.15">
      <c r="A39" s="79" t="s">
        <v>225</v>
      </c>
      <c r="B39" s="170" t="s">
        <v>45</v>
      </c>
      <c r="C39" s="171"/>
      <c r="D39" s="171"/>
      <c r="E39" s="171"/>
      <c r="F39" s="171"/>
      <c r="G39" s="171"/>
      <c r="H39" s="172"/>
      <c r="I39" s="78" t="s">
        <v>59</v>
      </c>
      <c r="J39" s="78" t="s">
        <v>62</v>
      </c>
      <c r="K39" s="78" t="s">
        <v>63</v>
      </c>
      <c r="L39" s="78" t="s">
        <v>64</v>
      </c>
    </row>
    <row r="40" spans="1:12" ht="32" customHeight="1" x14ac:dyDescent="0.15">
      <c r="A40" s="174" t="s">
        <v>178</v>
      </c>
      <c r="B40" s="159" t="s">
        <v>205</v>
      </c>
      <c r="C40" s="160"/>
      <c r="D40" s="160"/>
      <c r="E40" s="160"/>
      <c r="F40" s="160"/>
      <c r="G40" s="160"/>
      <c r="H40" s="161"/>
      <c r="I40" s="74"/>
      <c r="J40" s="50"/>
      <c r="K40" s="50"/>
      <c r="L40" s="50"/>
    </row>
    <row r="41" spans="1:12" ht="64" x14ac:dyDescent="0.15">
      <c r="A41" s="176"/>
      <c r="B41" s="80" t="s">
        <v>191</v>
      </c>
      <c r="C41" s="154" t="s">
        <v>426</v>
      </c>
      <c r="D41" s="154"/>
      <c r="E41" s="154"/>
      <c r="F41" s="154"/>
      <c r="G41" s="154"/>
      <c r="H41" s="154"/>
      <c r="I41" s="66" t="s">
        <v>427</v>
      </c>
      <c r="J41" s="66" t="s">
        <v>433</v>
      </c>
      <c r="K41" s="66" t="s">
        <v>434</v>
      </c>
      <c r="L41" s="84" t="s">
        <v>435</v>
      </c>
    </row>
    <row r="42" spans="1:12" ht="16" customHeight="1" x14ac:dyDescent="0.15">
      <c r="A42" s="79" t="s">
        <v>47</v>
      </c>
      <c r="B42" s="159"/>
      <c r="C42" s="160"/>
      <c r="D42" s="160"/>
      <c r="E42" s="160"/>
      <c r="F42" s="160"/>
      <c r="G42" s="160"/>
      <c r="H42" s="161"/>
      <c r="I42" s="74"/>
      <c r="J42" s="50"/>
      <c r="K42" s="50"/>
      <c r="L42" s="50"/>
    </row>
    <row r="43" spans="1:12" ht="16" x14ac:dyDescent="0.15">
      <c r="A43" s="79" t="s">
        <v>48</v>
      </c>
      <c r="B43" s="80"/>
      <c r="C43" s="154"/>
      <c r="D43" s="154"/>
      <c r="E43" s="154"/>
      <c r="F43" s="154"/>
      <c r="G43" s="154"/>
      <c r="H43" s="154"/>
      <c r="I43" s="74"/>
      <c r="J43" s="50"/>
      <c r="K43" s="50"/>
      <c r="L43" s="50"/>
    </row>
    <row r="44" spans="1:12" customFormat="1" ht="74" customHeight="1" x14ac:dyDescent="0.15">
      <c r="I44" s="82" t="s">
        <v>72</v>
      </c>
      <c r="J44" s="83"/>
      <c r="K44" s="83"/>
      <c r="L44" s="83"/>
    </row>
    <row r="45" spans="1:12" customFormat="1" ht="14" x14ac:dyDescent="0.15"/>
    <row r="46" spans="1:12" customFormat="1" ht="14" x14ac:dyDescent="0.15">
      <c r="I46" s="91" t="s">
        <v>61</v>
      </c>
    </row>
    <row r="47" spans="1:12" customFormat="1" ht="14" x14ac:dyDescent="0.15">
      <c r="A47" s="16" t="s">
        <v>60</v>
      </c>
      <c r="B47" s="177" t="str">
        <f>B38</f>
        <v>เพิ่มขีดความสามารถของภาคการท่องเที่ยวให้มีการเติบโตอย่างยั่งยืนและรองรับความเสี่ยงจากการเปลี่ยนแปลงสภาพภูมิอากาศ</v>
      </c>
      <c r="C47" s="177"/>
      <c r="D47" s="177"/>
      <c r="E47" s="177"/>
      <c r="F47" s="177"/>
      <c r="G47" s="177"/>
      <c r="H47" s="67"/>
      <c r="I47" s="88" t="s">
        <v>289</v>
      </c>
    </row>
    <row r="50" spans="1:12" customFormat="1" ht="14" x14ac:dyDescent="0.15">
      <c r="A50" s="15" t="s">
        <v>11</v>
      </c>
      <c r="B50" s="169" t="s">
        <v>24</v>
      </c>
      <c r="C50" s="169"/>
      <c r="D50" s="169"/>
      <c r="E50" s="169"/>
      <c r="F50" s="169"/>
      <c r="G50" s="169"/>
    </row>
    <row r="51" spans="1:12" customFormat="1" ht="14" x14ac:dyDescent="0.15">
      <c r="A51" s="15" t="s">
        <v>46</v>
      </c>
      <c r="B51" s="169" t="s">
        <v>297</v>
      </c>
      <c r="C51" s="169"/>
      <c r="D51" s="169"/>
      <c r="E51" s="169"/>
      <c r="F51" s="169"/>
      <c r="G51" s="169"/>
    </row>
    <row r="52" spans="1:12" ht="16" x14ac:dyDescent="0.15">
      <c r="A52" s="79" t="s">
        <v>225</v>
      </c>
      <c r="B52" s="170" t="s">
        <v>45</v>
      </c>
      <c r="C52" s="171"/>
      <c r="D52" s="171"/>
      <c r="E52" s="171"/>
      <c r="F52" s="171"/>
      <c r="G52" s="171"/>
      <c r="H52" s="172"/>
      <c r="I52" s="78" t="s">
        <v>59</v>
      </c>
      <c r="J52" s="78" t="s">
        <v>62</v>
      </c>
      <c r="K52" s="78" t="s">
        <v>63</v>
      </c>
      <c r="L52" s="78" t="s">
        <v>64</v>
      </c>
    </row>
    <row r="53" spans="1:12" ht="32" x14ac:dyDescent="0.15">
      <c r="A53" s="79" t="s">
        <v>178</v>
      </c>
      <c r="B53" s="51"/>
      <c r="C53" s="144"/>
      <c r="D53" s="145"/>
      <c r="E53" s="145"/>
      <c r="F53" s="145"/>
      <c r="G53" s="145"/>
      <c r="H53" s="146"/>
      <c r="I53" s="74"/>
      <c r="J53" s="50"/>
      <c r="K53" s="50"/>
      <c r="L53" s="50"/>
    </row>
    <row r="54" spans="1:12" x14ac:dyDescent="0.15">
      <c r="A54" s="174" t="s">
        <v>47</v>
      </c>
      <c r="B54" s="159" t="s">
        <v>214</v>
      </c>
      <c r="C54" s="160"/>
      <c r="D54" s="160"/>
      <c r="E54" s="160"/>
      <c r="F54" s="160"/>
      <c r="G54" s="160"/>
      <c r="H54" s="161"/>
      <c r="I54" s="66"/>
      <c r="J54" s="66"/>
      <c r="K54" s="66"/>
      <c r="L54" s="66"/>
    </row>
    <row r="55" spans="1:12" ht="36" customHeight="1" x14ac:dyDescent="0.15">
      <c r="A55" s="175"/>
      <c r="B55" s="80" t="s">
        <v>191</v>
      </c>
      <c r="C55" s="144" t="s">
        <v>206</v>
      </c>
      <c r="D55" s="145"/>
      <c r="E55" s="145"/>
      <c r="F55" s="145"/>
      <c r="G55" s="145"/>
      <c r="H55" s="146"/>
      <c r="I55" s="66" t="s">
        <v>251</v>
      </c>
      <c r="J55" s="66" t="s">
        <v>244</v>
      </c>
      <c r="K55" s="66" t="s">
        <v>245</v>
      </c>
      <c r="L55" s="66" t="s">
        <v>246</v>
      </c>
    </row>
    <row r="56" spans="1:12" ht="32" customHeight="1" x14ac:dyDescent="0.15">
      <c r="A56" s="175"/>
      <c r="B56" s="159" t="s">
        <v>215</v>
      </c>
      <c r="C56" s="160"/>
      <c r="D56" s="160"/>
      <c r="E56" s="160"/>
      <c r="F56" s="160"/>
      <c r="G56" s="160"/>
      <c r="H56" s="161"/>
      <c r="I56" s="66"/>
      <c r="J56" s="66"/>
      <c r="K56" s="66"/>
      <c r="L56" s="66"/>
    </row>
    <row r="57" spans="1:12" ht="32" x14ac:dyDescent="0.15">
      <c r="A57" s="175"/>
      <c r="B57" s="80" t="s">
        <v>192</v>
      </c>
      <c r="C57" s="144" t="s">
        <v>207</v>
      </c>
      <c r="D57" s="145"/>
      <c r="E57" s="145"/>
      <c r="F57" s="145"/>
      <c r="G57" s="145"/>
      <c r="H57" s="146"/>
      <c r="I57" s="66" t="s">
        <v>247</v>
      </c>
      <c r="J57" s="66" t="s">
        <v>248</v>
      </c>
      <c r="K57" s="66" t="s">
        <v>249</v>
      </c>
      <c r="L57" s="66" t="s">
        <v>250</v>
      </c>
    </row>
    <row r="58" spans="1:12" ht="16" customHeight="1" x14ac:dyDescent="0.15">
      <c r="A58" s="175"/>
      <c r="B58" s="159" t="s">
        <v>216</v>
      </c>
      <c r="C58" s="160"/>
      <c r="D58" s="160"/>
      <c r="E58" s="160"/>
      <c r="F58" s="160"/>
      <c r="G58" s="160"/>
      <c r="H58" s="161"/>
      <c r="I58" s="66"/>
      <c r="J58" s="66"/>
      <c r="K58" s="66"/>
      <c r="L58" s="66"/>
    </row>
    <row r="59" spans="1:12" ht="32" x14ac:dyDescent="0.15">
      <c r="A59" s="176"/>
      <c r="B59" s="80" t="s">
        <v>193</v>
      </c>
      <c r="C59" s="144" t="s">
        <v>208</v>
      </c>
      <c r="D59" s="145"/>
      <c r="E59" s="145"/>
      <c r="F59" s="145"/>
      <c r="G59" s="145"/>
      <c r="H59" s="146"/>
      <c r="I59" s="66" t="s">
        <v>252</v>
      </c>
      <c r="J59" s="66" t="s">
        <v>253</v>
      </c>
      <c r="K59" s="66" t="s">
        <v>254</v>
      </c>
      <c r="L59" s="66" t="s">
        <v>255</v>
      </c>
    </row>
    <row r="60" spans="1:12" ht="16" customHeight="1" x14ac:dyDescent="0.15">
      <c r="A60" s="79" t="s">
        <v>48</v>
      </c>
      <c r="B60" s="80"/>
      <c r="C60" s="144"/>
      <c r="D60" s="145"/>
      <c r="E60" s="145"/>
      <c r="F60" s="145"/>
      <c r="G60" s="145"/>
      <c r="H60" s="146"/>
      <c r="I60" s="66"/>
      <c r="J60" s="66"/>
      <c r="K60" s="66"/>
      <c r="L60" s="66"/>
    </row>
    <row r="61" spans="1:12" customFormat="1" ht="74" customHeight="1" x14ac:dyDescent="0.15">
      <c r="I61" s="82" t="s">
        <v>72</v>
      </c>
      <c r="J61" s="83"/>
      <c r="K61" s="83"/>
      <c r="L61" s="83"/>
    </row>
    <row r="62" spans="1:12" customFormat="1" ht="14" x14ac:dyDescent="0.15"/>
    <row r="63" spans="1:12" customFormat="1" ht="14" x14ac:dyDescent="0.15">
      <c r="I63" s="17" t="s">
        <v>61</v>
      </c>
    </row>
    <row r="64" spans="1:12" customFormat="1" ht="14" x14ac:dyDescent="0.15">
      <c r="A64" s="16" t="s">
        <v>60</v>
      </c>
      <c r="B64" s="177" t="str">
        <f>B51</f>
        <v>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v>
      </c>
      <c r="C64" s="177"/>
      <c r="D64" s="177"/>
      <c r="E64" s="177"/>
      <c r="F64" s="177"/>
      <c r="G64" s="177"/>
      <c r="H64" s="67"/>
      <c r="I64" s="88" t="s">
        <v>290</v>
      </c>
    </row>
    <row r="65" spans="1:12" ht="45" x14ac:dyDescent="0.15">
      <c r="I65" s="90" t="s">
        <v>291</v>
      </c>
    </row>
    <row r="67" spans="1:12" customFormat="1" ht="14" x14ac:dyDescent="0.15">
      <c r="A67" s="15" t="s">
        <v>11</v>
      </c>
      <c r="B67" s="169" t="s">
        <v>182</v>
      </c>
      <c r="C67" s="169"/>
      <c r="D67" s="169"/>
      <c r="E67" s="169"/>
      <c r="F67" s="169"/>
      <c r="G67" s="169"/>
    </row>
    <row r="68" spans="1:12" customFormat="1" ht="14" x14ac:dyDescent="0.15">
      <c r="A68" s="15" t="s">
        <v>46</v>
      </c>
      <c r="B68" s="182" t="s">
        <v>298</v>
      </c>
      <c r="C68" s="182"/>
      <c r="D68" s="182"/>
      <c r="E68" s="182"/>
      <c r="F68" s="182"/>
      <c r="G68" s="183"/>
    </row>
    <row r="69" spans="1:12" ht="16" x14ac:dyDescent="0.15">
      <c r="A69" s="79" t="s">
        <v>225</v>
      </c>
      <c r="B69" s="116" t="s">
        <v>45</v>
      </c>
      <c r="C69" s="117"/>
      <c r="D69" s="117"/>
      <c r="E69" s="117"/>
      <c r="F69" s="117"/>
      <c r="G69" s="117"/>
      <c r="H69" s="118"/>
      <c r="I69" s="78" t="s">
        <v>59</v>
      </c>
      <c r="J69" s="78" t="s">
        <v>62</v>
      </c>
      <c r="K69" s="78" t="s">
        <v>63</v>
      </c>
      <c r="L69" s="78" t="s">
        <v>64</v>
      </c>
    </row>
    <row r="70" spans="1:12" ht="30" customHeight="1" x14ac:dyDescent="0.15">
      <c r="A70" s="174" t="s">
        <v>178</v>
      </c>
      <c r="B70" s="159" t="s">
        <v>209</v>
      </c>
      <c r="C70" s="160"/>
      <c r="D70" s="160"/>
      <c r="E70" s="160"/>
      <c r="F70" s="160"/>
      <c r="G70" s="160"/>
      <c r="H70" s="161"/>
      <c r="I70" s="74"/>
      <c r="J70" s="50"/>
      <c r="K70" s="50"/>
      <c r="L70" s="50"/>
    </row>
    <row r="71" spans="1:12" ht="48" x14ac:dyDescent="0.15">
      <c r="A71" s="175"/>
      <c r="B71" s="80" t="s">
        <v>191</v>
      </c>
      <c r="C71" s="144" t="s">
        <v>210</v>
      </c>
      <c r="D71" s="145"/>
      <c r="E71" s="145"/>
      <c r="F71" s="145"/>
      <c r="G71" s="145"/>
      <c r="H71" s="146"/>
      <c r="I71" s="66" t="s">
        <v>259</v>
      </c>
      <c r="J71" s="66" t="s">
        <v>260</v>
      </c>
      <c r="K71" s="66" t="s">
        <v>261</v>
      </c>
      <c r="L71" s="66" t="s">
        <v>262</v>
      </c>
    </row>
    <row r="72" spans="1:12" ht="16" customHeight="1" x14ac:dyDescent="0.15">
      <c r="A72" s="181"/>
      <c r="B72" s="159" t="s">
        <v>211</v>
      </c>
      <c r="C72" s="160"/>
      <c r="D72" s="160"/>
      <c r="E72" s="160"/>
      <c r="F72" s="160"/>
      <c r="G72" s="160"/>
      <c r="H72" s="161"/>
      <c r="I72" s="66"/>
      <c r="J72" s="66"/>
      <c r="K72" s="66"/>
      <c r="L72" s="66"/>
    </row>
    <row r="73" spans="1:12" ht="64" x14ac:dyDescent="0.15">
      <c r="A73" s="181"/>
      <c r="B73" s="80" t="s">
        <v>192</v>
      </c>
      <c r="C73" s="144" t="s">
        <v>428</v>
      </c>
      <c r="D73" s="145"/>
      <c r="E73" s="145"/>
      <c r="F73" s="145"/>
      <c r="G73" s="145"/>
      <c r="H73" s="146"/>
      <c r="I73" s="66" t="s">
        <v>264</v>
      </c>
      <c r="J73" s="66" t="s">
        <v>265</v>
      </c>
      <c r="K73" s="66" t="s">
        <v>257</v>
      </c>
      <c r="L73" s="66" t="s">
        <v>258</v>
      </c>
    </row>
    <row r="74" spans="1:12" x14ac:dyDescent="0.15">
      <c r="A74" s="181"/>
      <c r="B74" s="159" t="s">
        <v>212</v>
      </c>
      <c r="C74" s="160"/>
      <c r="D74" s="160"/>
      <c r="E74" s="160"/>
      <c r="F74" s="160"/>
      <c r="G74" s="160"/>
      <c r="H74" s="161"/>
      <c r="I74" s="66"/>
      <c r="J74" s="66"/>
      <c r="K74" s="66"/>
      <c r="L74" s="66"/>
    </row>
    <row r="75" spans="1:12" ht="48" x14ac:dyDescent="0.15">
      <c r="A75" s="181"/>
      <c r="B75" s="80" t="s">
        <v>193</v>
      </c>
      <c r="C75" s="144" t="s">
        <v>213</v>
      </c>
      <c r="D75" s="145"/>
      <c r="E75" s="145"/>
      <c r="F75" s="145"/>
      <c r="G75" s="145"/>
      <c r="H75" s="146"/>
      <c r="I75" s="66" t="s">
        <v>427</v>
      </c>
      <c r="J75" s="66" t="s">
        <v>263</v>
      </c>
      <c r="K75" s="66" t="s">
        <v>266</v>
      </c>
      <c r="L75" s="66" t="s">
        <v>267</v>
      </c>
    </row>
    <row r="76" spans="1:12" ht="16" customHeight="1" x14ac:dyDescent="0.15">
      <c r="A76" s="178" t="s">
        <v>48</v>
      </c>
      <c r="B76" s="80"/>
      <c r="C76" s="154"/>
      <c r="D76" s="154"/>
      <c r="E76" s="154"/>
      <c r="F76" s="154"/>
      <c r="G76" s="154"/>
      <c r="H76" s="154"/>
      <c r="I76" s="66"/>
      <c r="K76" s="66"/>
      <c r="L76" s="66"/>
    </row>
    <row r="77" spans="1:12" ht="16" customHeight="1" x14ac:dyDescent="0.15">
      <c r="A77" s="180"/>
      <c r="B77" s="80"/>
      <c r="C77" s="154"/>
      <c r="D77" s="154"/>
      <c r="E77" s="154"/>
      <c r="F77" s="154"/>
      <c r="G77" s="154"/>
      <c r="H77" s="154"/>
      <c r="I77" s="66"/>
      <c r="J77" s="66"/>
    </row>
    <row r="78" spans="1:12" ht="16" customHeight="1" x14ac:dyDescent="0.15">
      <c r="A78" s="179"/>
      <c r="B78" s="80"/>
      <c r="C78" s="154"/>
      <c r="D78" s="154"/>
      <c r="E78" s="154"/>
      <c r="F78" s="154"/>
      <c r="G78" s="154"/>
      <c r="H78" s="154"/>
      <c r="I78" s="66"/>
      <c r="J78" s="66"/>
      <c r="K78" s="66"/>
      <c r="L78" s="66"/>
    </row>
    <row r="79" spans="1:12" customFormat="1" ht="74" customHeight="1" x14ac:dyDescent="0.15">
      <c r="I79" s="82" t="s">
        <v>72</v>
      </c>
      <c r="J79" s="83"/>
      <c r="K79" s="83"/>
      <c r="L79" s="83"/>
    </row>
    <row r="80" spans="1:12" customFormat="1" ht="14" x14ac:dyDescent="0.15"/>
    <row r="81" spans="1:12" customFormat="1" ht="14" x14ac:dyDescent="0.15">
      <c r="I81" s="92" t="s">
        <v>61</v>
      </c>
    </row>
    <row r="82" spans="1:12" customFormat="1" ht="14" x14ac:dyDescent="0.15">
      <c r="A82" s="16" t="s">
        <v>60</v>
      </c>
      <c r="B82" s="177" t="str">
        <f>B68</f>
        <v>บริหารจัดการทรัพยากรธรรมชาติและความหลากหลายทางชีวภาพอย่างยั่งยืนเพื่อรองรับผลกระทบจากการเปลี่ยนแปลงสภาพภูมิอากาศ</v>
      </c>
      <c r="C82" s="177"/>
      <c r="D82" s="177"/>
      <c r="E82" s="177"/>
      <c r="F82" s="177"/>
      <c r="G82" s="177"/>
      <c r="H82" s="67"/>
      <c r="I82" s="93" t="s">
        <v>292</v>
      </c>
    </row>
    <row r="83" spans="1:12" x14ac:dyDescent="0.15">
      <c r="I83"/>
    </row>
    <row r="85" spans="1:12" customFormat="1" ht="14" x14ac:dyDescent="0.15">
      <c r="A85" s="15" t="s">
        <v>11</v>
      </c>
      <c r="B85" s="169" t="s">
        <v>183</v>
      </c>
      <c r="C85" s="169"/>
      <c r="D85" s="169"/>
      <c r="E85" s="169"/>
      <c r="F85" s="169"/>
      <c r="G85" s="169"/>
    </row>
    <row r="86" spans="1:12" customFormat="1" ht="14" x14ac:dyDescent="0.15">
      <c r="A86" s="15" t="s">
        <v>46</v>
      </c>
      <c r="B86" s="169" t="s">
        <v>299</v>
      </c>
      <c r="C86" s="169"/>
      <c r="D86" s="169"/>
      <c r="E86" s="169"/>
      <c r="F86" s="169"/>
      <c r="G86" s="169"/>
    </row>
    <row r="87" spans="1:12" ht="16" x14ac:dyDescent="0.15">
      <c r="A87" s="79" t="s">
        <v>225</v>
      </c>
      <c r="B87" s="170" t="s">
        <v>45</v>
      </c>
      <c r="C87" s="171"/>
      <c r="D87" s="171"/>
      <c r="E87" s="171"/>
      <c r="F87" s="171"/>
      <c r="G87" s="171"/>
      <c r="H87" s="172"/>
      <c r="I87" s="78" t="s">
        <v>59</v>
      </c>
      <c r="J87" s="78" t="s">
        <v>62</v>
      </c>
      <c r="K87" s="78" t="s">
        <v>63</v>
      </c>
      <c r="L87" s="78" t="s">
        <v>64</v>
      </c>
    </row>
    <row r="88" spans="1:12" ht="16" customHeight="1" x14ac:dyDescent="0.15">
      <c r="A88" s="175" t="s">
        <v>178</v>
      </c>
      <c r="B88" s="159" t="s">
        <v>217</v>
      </c>
      <c r="C88" s="160"/>
      <c r="D88" s="160"/>
      <c r="E88" s="160"/>
      <c r="F88" s="160"/>
      <c r="G88" s="160"/>
      <c r="H88" s="161"/>
      <c r="I88" s="74"/>
      <c r="J88" s="50"/>
      <c r="K88" s="50"/>
      <c r="L88" s="50"/>
    </row>
    <row r="89" spans="1:12" ht="16" x14ac:dyDescent="0.15">
      <c r="A89" s="175"/>
      <c r="B89" s="80" t="s">
        <v>191</v>
      </c>
      <c r="C89" s="144" t="s">
        <v>218</v>
      </c>
      <c r="D89" s="145"/>
      <c r="E89" s="145"/>
      <c r="F89" s="145"/>
      <c r="G89" s="145"/>
      <c r="H89" s="146"/>
      <c r="I89" s="66" t="s">
        <v>268</v>
      </c>
      <c r="J89" s="66" t="s">
        <v>269</v>
      </c>
      <c r="K89" s="66" t="s">
        <v>270</v>
      </c>
      <c r="L89" s="66" t="s">
        <v>271</v>
      </c>
    </row>
    <row r="90" spans="1:12" ht="16" customHeight="1" x14ac:dyDescent="0.15">
      <c r="A90" s="175"/>
      <c r="B90" s="159" t="s">
        <v>219</v>
      </c>
      <c r="C90" s="160"/>
      <c r="D90" s="160"/>
      <c r="E90" s="160"/>
      <c r="F90" s="160"/>
      <c r="G90" s="160"/>
      <c r="H90" s="161"/>
      <c r="I90" s="66"/>
      <c r="J90" s="66"/>
      <c r="K90" s="66"/>
      <c r="L90" s="66"/>
    </row>
    <row r="91" spans="1:12" ht="16" customHeight="1" x14ac:dyDescent="0.15">
      <c r="A91" s="175"/>
      <c r="B91" s="80" t="s">
        <v>192</v>
      </c>
      <c r="C91" s="144" t="s">
        <v>222</v>
      </c>
      <c r="D91" s="145"/>
      <c r="E91" s="145"/>
      <c r="F91" s="145"/>
      <c r="G91" s="145"/>
      <c r="H91" s="146"/>
      <c r="I91" s="66" t="s">
        <v>272</v>
      </c>
      <c r="J91" s="66" t="s">
        <v>273</v>
      </c>
      <c r="K91" s="66" t="s">
        <v>274</v>
      </c>
      <c r="L91" s="66" t="s">
        <v>271</v>
      </c>
    </row>
    <row r="92" spans="1:12" ht="16" customHeight="1" x14ac:dyDescent="0.15">
      <c r="A92" s="175"/>
      <c r="B92" s="159" t="s">
        <v>220</v>
      </c>
      <c r="C92" s="160"/>
      <c r="D92" s="160"/>
      <c r="E92" s="160"/>
      <c r="F92" s="160"/>
      <c r="G92" s="160"/>
      <c r="H92" s="161"/>
      <c r="I92" s="66"/>
      <c r="J92" s="66"/>
      <c r="K92" s="66"/>
      <c r="L92" s="66"/>
    </row>
    <row r="93" spans="1:12" ht="32" x14ac:dyDescent="0.15">
      <c r="A93" s="175"/>
      <c r="B93" s="80" t="s">
        <v>193</v>
      </c>
      <c r="C93" s="144" t="s">
        <v>224</v>
      </c>
      <c r="D93" s="145"/>
      <c r="E93" s="145"/>
      <c r="F93" s="145"/>
      <c r="G93" s="145"/>
      <c r="H93" s="146"/>
      <c r="I93" s="66" t="s">
        <v>275</v>
      </c>
      <c r="J93" s="66" t="s">
        <v>276</v>
      </c>
      <c r="K93" s="66" t="s">
        <v>277</v>
      </c>
      <c r="L93" s="66" t="s">
        <v>271</v>
      </c>
    </row>
    <row r="94" spans="1:12" ht="16" customHeight="1" x14ac:dyDescent="0.15">
      <c r="A94" s="175"/>
      <c r="B94" s="159" t="s">
        <v>221</v>
      </c>
      <c r="C94" s="160"/>
      <c r="D94" s="160"/>
      <c r="E94" s="160"/>
      <c r="F94" s="160"/>
      <c r="G94" s="160"/>
      <c r="H94" s="161"/>
      <c r="I94" s="66"/>
      <c r="J94" s="66"/>
      <c r="K94" s="66"/>
      <c r="L94" s="66"/>
    </row>
    <row r="95" spans="1:12" ht="32" x14ac:dyDescent="0.15">
      <c r="A95" s="176"/>
      <c r="B95" s="80" t="s">
        <v>194</v>
      </c>
      <c r="C95" s="144" t="s">
        <v>223</v>
      </c>
      <c r="D95" s="145"/>
      <c r="E95" s="145"/>
      <c r="F95" s="145"/>
      <c r="G95" s="145"/>
      <c r="H95" s="146"/>
      <c r="I95" s="66" t="s">
        <v>278</v>
      </c>
      <c r="J95" s="66" t="s">
        <v>279</v>
      </c>
      <c r="K95" s="66" t="s">
        <v>280</v>
      </c>
      <c r="L95" s="66" t="s">
        <v>281</v>
      </c>
    </row>
    <row r="96" spans="1:12" ht="16" x14ac:dyDescent="0.15">
      <c r="A96" s="79" t="s">
        <v>47</v>
      </c>
      <c r="B96" s="80"/>
      <c r="C96" s="154"/>
      <c r="D96" s="154"/>
      <c r="E96" s="154"/>
      <c r="F96" s="154"/>
      <c r="G96" s="154"/>
      <c r="H96" s="154"/>
      <c r="I96" s="66"/>
      <c r="J96" s="66"/>
      <c r="K96" s="66"/>
      <c r="L96" s="66"/>
    </row>
    <row r="97" spans="1:12" ht="16" x14ac:dyDescent="0.15">
      <c r="A97" s="79" t="s">
        <v>48</v>
      </c>
      <c r="B97" s="80"/>
      <c r="C97" s="154"/>
      <c r="D97" s="154"/>
      <c r="E97" s="154"/>
      <c r="F97" s="154"/>
      <c r="G97" s="154"/>
      <c r="H97" s="154"/>
      <c r="I97" s="66"/>
      <c r="J97" s="66"/>
      <c r="K97" s="66"/>
      <c r="L97" s="66"/>
    </row>
    <row r="98" spans="1:12" customFormat="1" ht="74" customHeight="1" x14ac:dyDescent="0.15">
      <c r="I98" s="82" t="s">
        <v>72</v>
      </c>
      <c r="J98" s="83"/>
      <c r="K98" s="83"/>
      <c r="L98" s="83"/>
    </row>
    <row r="99" spans="1:12" customFormat="1" ht="14" x14ac:dyDescent="0.15"/>
    <row r="100" spans="1:12" customFormat="1" ht="14" x14ac:dyDescent="0.15">
      <c r="I100" s="17" t="s">
        <v>61</v>
      </c>
    </row>
    <row r="101" spans="1:12" customFormat="1" ht="30" x14ac:dyDescent="0.15">
      <c r="A101" s="16" t="s">
        <v>60</v>
      </c>
      <c r="B101" s="177" t="str">
        <f>B86</f>
        <v>ประชาชน ชุมชน และเมืองมีความพร้อมและขีดความสามารถในการปรับตัวต่อความเสี่ยงและผลกระทบจากการเปลี่ยนแปลงสภาพภูมิอากาศที่เหมาะสมกับบริบทของพื้นที่</v>
      </c>
      <c r="C101" s="177"/>
      <c r="D101" s="177"/>
      <c r="E101" s="177"/>
      <c r="F101" s="177"/>
      <c r="G101" s="177"/>
      <c r="H101" s="67"/>
      <c r="I101" s="94" t="s">
        <v>293</v>
      </c>
    </row>
  </sheetData>
  <mergeCells count="81">
    <mergeCell ref="B101:G101"/>
    <mergeCell ref="B85:G85"/>
    <mergeCell ref="B86:G86"/>
    <mergeCell ref="B67:G67"/>
    <mergeCell ref="B68:G68"/>
    <mergeCell ref="C96:H96"/>
    <mergeCell ref="C97:H97"/>
    <mergeCell ref="B87:H87"/>
    <mergeCell ref="B64:G64"/>
    <mergeCell ref="B82:G82"/>
    <mergeCell ref="B50:G50"/>
    <mergeCell ref="B51:G51"/>
    <mergeCell ref="B37:G37"/>
    <mergeCell ref="B38:G38"/>
    <mergeCell ref="C59:H59"/>
    <mergeCell ref="C60:H60"/>
    <mergeCell ref="B69:H69"/>
    <mergeCell ref="C55:H55"/>
    <mergeCell ref="B56:H56"/>
    <mergeCell ref="C57:H57"/>
    <mergeCell ref="B52:H52"/>
    <mergeCell ref="C53:H53"/>
    <mergeCell ref="B39:H39"/>
    <mergeCell ref="A88:A95"/>
    <mergeCell ref="B88:H88"/>
    <mergeCell ref="C89:H89"/>
    <mergeCell ref="B90:H90"/>
    <mergeCell ref="C91:H91"/>
    <mergeCell ref="B92:H92"/>
    <mergeCell ref="C93:H93"/>
    <mergeCell ref="B94:H94"/>
    <mergeCell ref="C95:H95"/>
    <mergeCell ref="A76:A78"/>
    <mergeCell ref="C76:H76"/>
    <mergeCell ref="C77:H77"/>
    <mergeCell ref="C78:H78"/>
    <mergeCell ref="A70:A71"/>
    <mergeCell ref="B70:H70"/>
    <mergeCell ref="C71:H71"/>
    <mergeCell ref="A72:A75"/>
    <mergeCell ref="B72:H72"/>
    <mergeCell ref="C73:H73"/>
    <mergeCell ref="B74:H74"/>
    <mergeCell ref="C75:H75"/>
    <mergeCell ref="A54:A59"/>
    <mergeCell ref="B54:H54"/>
    <mergeCell ref="B58:H58"/>
    <mergeCell ref="B42:H42"/>
    <mergeCell ref="C43:H43"/>
    <mergeCell ref="B47:G47"/>
    <mergeCell ref="A40:A41"/>
    <mergeCell ref="B40:H40"/>
    <mergeCell ref="C41:H41"/>
    <mergeCell ref="A27:A28"/>
    <mergeCell ref="B27:H27"/>
    <mergeCell ref="C28:H28"/>
    <mergeCell ref="A29:A30"/>
    <mergeCell ref="B29:H29"/>
    <mergeCell ref="C30:H30"/>
    <mergeCell ref="B34:G34"/>
    <mergeCell ref="B24:H24"/>
    <mergeCell ref="A25:A26"/>
    <mergeCell ref="B25:H25"/>
    <mergeCell ref="C26:H26"/>
    <mergeCell ref="A11:A14"/>
    <mergeCell ref="B11:H11"/>
    <mergeCell ref="C12:H12"/>
    <mergeCell ref="B13:H13"/>
    <mergeCell ref="C14:H14"/>
    <mergeCell ref="B19:G19"/>
    <mergeCell ref="B22:G22"/>
    <mergeCell ref="B23:G23"/>
    <mergeCell ref="B4:G4"/>
    <mergeCell ref="B6:H6"/>
    <mergeCell ref="C15:H15"/>
    <mergeCell ref="B5:I5"/>
    <mergeCell ref="A7:A10"/>
    <mergeCell ref="B7:H7"/>
    <mergeCell ref="C8:H8"/>
    <mergeCell ref="B9:H9"/>
    <mergeCell ref="C10:H10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6D2E-95EF-4E61-A692-8223EDB3DD5B}">
  <dimension ref="A1:W83"/>
  <sheetViews>
    <sheetView topLeftCell="A61" zoomScale="85" zoomScaleNormal="70" workbookViewId="0">
      <selection activeCell="B68" sqref="A68:XFD70"/>
    </sheetView>
  </sheetViews>
  <sheetFormatPr baseColWidth="10" defaultColWidth="8.83203125" defaultRowHeight="14" x14ac:dyDescent="0.15"/>
  <cols>
    <col min="1" max="1" width="29.6640625" customWidth="1"/>
    <col min="2" max="2" width="50.33203125" customWidth="1"/>
    <col min="3" max="3" width="33.83203125" customWidth="1"/>
    <col min="4" max="4" width="21.6640625" customWidth="1"/>
    <col min="5" max="5" width="28.5" customWidth="1"/>
    <col min="6" max="6" width="28.1640625" customWidth="1"/>
    <col min="7" max="8" width="15.6640625" customWidth="1"/>
    <col min="9" max="9" width="23.6640625" customWidth="1"/>
    <col min="10" max="10" width="15.6640625" customWidth="1"/>
    <col min="11" max="11" width="24.83203125" customWidth="1"/>
    <col min="12" max="12" width="51.1640625" customWidth="1"/>
  </cols>
  <sheetData>
    <row r="1" spans="1:23" ht="15" x14ac:dyDescent="0.15">
      <c r="A1" s="4" t="s">
        <v>9</v>
      </c>
      <c r="B1" s="96" t="s">
        <v>119</v>
      </c>
    </row>
    <row r="2" spans="1:23" ht="15" x14ac:dyDescent="0.15">
      <c r="A2" s="4" t="s">
        <v>10</v>
      </c>
      <c r="B2" s="96">
        <v>2566</v>
      </c>
    </row>
    <row r="3" spans="1:23" ht="18" x14ac:dyDescent="0.2">
      <c r="A3" s="22" t="s">
        <v>76</v>
      </c>
    </row>
    <row r="8" spans="1:23" ht="18" x14ac:dyDescent="0.15">
      <c r="A8" s="20" t="s">
        <v>65</v>
      </c>
      <c r="B8" s="95" t="s">
        <v>184</v>
      </c>
      <c r="C8" s="13"/>
      <c r="D8" s="13"/>
      <c r="E8" s="13"/>
      <c r="F8" s="13"/>
      <c r="G8" s="13"/>
      <c r="H8" s="13"/>
    </row>
    <row r="9" spans="1:23" ht="30" x14ac:dyDescent="0.15">
      <c r="A9" s="24" t="s">
        <v>45</v>
      </c>
      <c r="B9" s="21"/>
      <c r="C9" s="23" t="s">
        <v>66</v>
      </c>
      <c r="D9" s="23" t="s">
        <v>67</v>
      </c>
      <c r="E9" s="23" t="s">
        <v>68</v>
      </c>
      <c r="F9" s="23" t="s">
        <v>69</v>
      </c>
      <c r="G9" s="23" t="s">
        <v>70</v>
      </c>
      <c r="H9" s="23" t="s">
        <v>71</v>
      </c>
      <c r="I9" s="23" t="s">
        <v>73</v>
      </c>
      <c r="J9" s="23" t="s">
        <v>74</v>
      </c>
      <c r="K9" s="23" t="s">
        <v>75</v>
      </c>
      <c r="L9" s="23" t="s">
        <v>46</v>
      </c>
    </row>
    <row r="10" spans="1:23" ht="40" customHeight="1" x14ac:dyDescent="0.15">
      <c r="A10" s="187" t="s">
        <v>300</v>
      </c>
      <c r="B10" s="18" t="s">
        <v>301</v>
      </c>
      <c r="C10" s="50" t="s">
        <v>365</v>
      </c>
      <c r="D10" s="84" t="s">
        <v>366</v>
      </c>
      <c r="E10" s="19" t="s">
        <v>367</v>
      </c>
      <c r="F10" s="184" t="s">
        <v>371</v>
      </c>
      <c r="G10" s="99" t="s">
        <v>370</v>
      </c>
      <c r="H10" s="19"/>
      <c r="I10" s="184" t="s">
        <v>371</v>
      </c>
      <c r="J10" s="98" t="s">
        <v>368</v>
      </c>
      <c r="K10" s="98" t="s">
        <v>365</v>
      </c>
      <c r="L10" s="98" t="s">
        <v>369</v>
      </c>
    </row>
    <row r="11" spans="1:23" ht="40" customHeight="1" x14ac:dyDescent="0.15">
      <c r="A11" s="188"/>
      <c r="B11" s="18" t="s">
        <v>302</v>
      </c>
      <c r="C11" s="19"/>
      <c r="D11" s="19"/>
      <c r="E11" s="19"/>
      <c r="F11" s="185"/>
      <c r="G11" s="19"/>
      <c r="H11" s="19"/>
      <c r="I11" s="185"/>
      <c r="J11" s="12"/>
      <c r="K11" s="12"/>
      <c r="L11" s="12"/>
      <c r="N11" s="190"/>
      <c r="O11" s="190"/>
      <c r="P11" s="190"/>
      <c r="Q11" s="190"/>
      <c r="R11" s="190"/>
      <c r="S11" s="190"/>
      <c r="T11" s="55"/>
      <c r="U11" s="55"/>
      <c r="V11" s="55"/>
      <c r="W11" s="55"/>
    </row>
    <row r="12" spans="1:23" ht="40" customHeight="1" x14ac:dyDescent="0.15">
      <c r="A12" s="189"/>
      <c r="B12" s="18" t="s">
        <v>303</v>
      </c>
      <c r="C12" s="19"/>
      <c r="D12" s="66"/>
      <c r="E12" s="66"/>
      <c r="F12" s="186"/>
      <c r="G12" s="19"/>
      <c r="H12" s="19"/>
      <c r="I12" s="186"/>
      <c r="J12" s="12"/>
      <c r="K12" s="12"/>
      <c r="L12" s="12"/>
    </row>
    <row r="13" spans="1:23" ht="40" customHeight="1" x14ac:dyDescent="0.15">
      <c r="A13" s="187" t="s">
        <v>304</v>
      </c>
      <c r="B13" s="18" t="s">
        <v>315</v>
      </c>
      <c r="C13" s="100" t="s">
        <v>376</v>
      </c>
      <c r="D13" s="101" t="s">
        <v>373</v>
      </c>
      <c r="E13" s="100" t="s">
        <v>367</v>
      </c>
      <c r="F13" s="184" t="s">
        <v>361</v>
      </c>
      <c r="G13" s="99" t="s">
        <v>370</v>
      </c>
      <c r="H13" s="12"/>
      <c r="I13" s="184" t="s">
        <v>361</v>
      </c>
      <c r="J13" s="19" t="s">
        <v>368</v>
      </c>
      <c r="K13" s="98" t="s">
        <v>377</v>
      </c>
      <c r="L13" s="98" t="s">
        <v>378</v>
      </c>
    </row>
    <row r="14" spans="1:23" ht="30" x14ac:dyDescent="0.15">
      <c r="A14" s="188"/>
      <c r="B14" s="18" t="s">
        <v>316</v>
      </c>
      <c r="C14" s="101" t="s">
        <v>374</v>
      </c>
      <c r="D14" s="100"/>
      <c r="E14" s="100"/>
      <c r="F14" s="185"/>
      <c r="G14" s="12"/>
      <c r="H14" s="12"/>
      <c r="I14" s="185"/>
      <c r="J14" s="12"/>
      <c r="K14" s="12"/>
      <c r="L14" s="12"/>
    </row>
    <row r="15" spans="1:23" ht="40" customHeight="1" x14ac:dyDescent="0.15">
      <c r="A15" s="189"/>
      <c r="B15" s="18" t="s">
        <v>317</v>
      </c>
      <c r="C15" s="101" t="s">
        <v>375</v>
      </c>
      <c r="D15" s="100"/>
      <c r="E15" s="100"/>
      <c r="F15" s="186"/>
      <c r="G15" s="12"/>
      <c r="H15" s="12"/>
      <c r="I15" s="186"/>
      <c r="J15" s="12"/>
      <c r="K15" s="12"/>
      <c r="L15" s="12"/>
    </row>
    <row r="16" spans="1:23" ht="40" customHeight="1" x14ac:dyDescent="0.15">
      <c r="A16" s="187" t="s">
        <v>305</v>
      </c>
      <c r="B16" s="18" t="s">
        <v>318</v>
      </c>
      <c r="C16" s="19" t="s">
        <v>379</v>
      </c>
      <c r="D16" s="97" t="s">
        <v>380</v>
      </c>
      <c r="E16" s="19" t="s">
        <v>367</v>
      </c>
      <c r="F16" s="184" t="s">
        <v>383</v>
      </c>
      <c r="G16" s="99" t="s">
        <v>370</v>
      </c>
      <c r="H16" s="12"/>
      <c r="I16" s="184" t="s">
        <v>383</v>
      </c>
      <c r="J16" s="19" t="s">
        <v>384</v>
      </c>
      <c r="K16" s="98" t="s">
        <v>385</v>
      </c>
      <c r="L16" s="98" t="s">
        <v>386</v>
      </c>
    </row>
    <row r="17" spans="1:12" ht="60" x14ac:dyDescent="0.15">
      <c r="A17" s="188"/>
      <c r="B17" s="18" t="s">
        <v>319</v>
      </c>
      <c r="C17" s="97" t="s">
        <v>381</v>
      </c>
      <c r="D17" s="102"/>
      <c r="E17" s="102"/>
      <c r="F17" s="185"/>
      <c r="G17" s="12"/>
      <c r="H17" s="12"/>
      <c r="I17" s="185"/>
      <c r="J17" s="12"/>
      <c r="K17" s="12"/>
      <c r="L17" s="12"/>
    </row>
    <row r="18" spans="1:12" ht="40" customHeight="1" x14ac:dyDescent="0.15">
      <c r="A18" s="189"/>
      <c r="B18" s="18" t="s">
        <v>320</v>
      </c>
      <c r="C18" s="97" t="s">
        <v>382</v>
      </c>
      <c r="D18" s="19"/>
      <c r="E18" s="19"/>
      <c r="F18" s="186"/>
      <c r="G18" s="12"/>
      <c r="H18" s="12"/>
      <c r="I18" s="186"/>
      <c r="J18" s="12"/>
      <c r="K18" s="12"/>
      <c r="L18" s="12"/>
    </row>
    <row r="19" spans="1:12" ht="40" customHeight="1" x14ac:dyDescent="0.15">
      <c r="A19" s="187" t="s">
        <v>306</v>
      </c>
      <c r="B19" s="18" t="s">
        <v>321</v>
      </c>
      <c r="C19" s="100" t="s">
        <v>376</v>
      </c>
      <c r="D19" s="101" t="s">
        <v>373</v>
      </c>
      <c r="E19" s="19" t="s">
        <v>367</v>
      </c>
      <c r="F19" s="184" t="s">
        <v>361</v>
      </c>
      <c r="G19" s="99" t="s">
        <v>370</v>
      </c>
      <c r="H19" s="12"/>
      <c r="I19" s="184" t="s">
        <v>361</v>
      </c>
      <c r="J19" s="19" t="s">
        <v>368</v>
      </c>
      <c r="K19" s="98" t="s">
        <v>377</v>
      </c>
      <c r="L19" s="98" t="s">
        <v>378</v>
      </c>
    </row>
    <row r="20" spans="1:12" ht="30" x14ac:dyDescent="0.15">
      <c r="A20" s="188"/>
      <c r="B20" s="18" t="s">
        <v>322</v>
      </c>
      <c r="C20" s="101" t="s">
        <v>374</v>
      </c>
      <c r="D20" s="100"/>
      <c r="E20" s="19"/>
      <c r="F20" s="185"/>
      <c r="G20" s="12"/>
      <c r="H20" s="12"/>
      <c r="I20" s="185"/>
      <c r="J20" s="12"/>
      <c r="K20" s="12"/>
      <c r="L20" s="12"/>
    </row>
    <row r="21" spans="1:12" ht="40" customHeight="1" x14ac:dyDescent="0.15">
      <c r="A21" s="189"/>
      <c r="B21" s="18" t="s">
        <v>323</v>
      </c>
      <c r="C21" s="101" t="s">
        <v>375</v>
      </c>
      <c r="D21" s="100"/>
      <c r="E21" s="19"/>
      <c r="F21" s="186"/>
      <c r="G21" s="12"/>
      <c r="H21" s="12"/>
      <c r="I21" s="186"/>
      <c r="J21" s="12"/>
      <c r="K21" s="12"/>
      <c r="L21" s="12"/>
    </row>
    <row r="24" spans="1:12" ht="18" x14ac:dyDescent="0.15">
      <c r="A24" s="20" t="s">
        <v>65</v>
      </c>
      <c r="B24" s="95" t="s">
        <v>179</v>
      </c>
      <c r="C24" s="13"/>
      <c r="D24" s="13"/>
      <c r="E24" s="13"/>
      <c r="F24" s="13"/>
      <c r="G24" s="13"/>
      <c r="H24" s="13"/>
    </row>
    <row r="25" spans="1:12" ht="30" x14ac:dyDescent="0.15">
      <c r="A25" s="24" t="s">
        <v>45</v>
      </c>
      <c r="B25" s="21"/>
      <c r="C25" s="23" t="s">
        <v>66</v>
      </c>
      <c r="D25" s="23" t="s">
        <v>67</v>
      </c>
      <c r="E25" s="23" t="s">
        <v>68</v>
      </c>
      <c r="F25" s="23" t="s">
        <v>69</v>
      </c>
      <c r="G25" s="23" t="s">
        <v>70</v>
      </c>
      <c r="H25" s="23" t="s">
        <v>71</v>
      </c>
      <c r="I25" s="23" t="s">
        <v>73</v>
      </c>
      <c r="J25" s="23" t="s">
        <v>74</v>
      </c>
      <c r="K25" s="23" t="s">
        <v>75</v>
      </c>
      <c r="L25" s="23" t="s">
        <v>46</v>
      </c>
    </row>
    <row r="26" spans="1:12" ht="40" customHeight="1" x14ac:dyDescent="0.15">
      <c r="A26" s="187" t="s">
        <v>387</v>
      </c>
      <c r="B26" s="18" t="s">
        <v>324</v>
      </c>
      <c r="C26" s="100" t="s">
        <v>372</v>
      </c>
      <c r="D26" s="101" t="s">
        <v>373</v>
      </c>
      <c r="E26" s="19" t="s">
        <v>367</v>
      </c>
      <c r="F26" s="184" t="s">
        <v>399</v>
      </c>
      <c r="G26" s="99" t="s">
        <v>370</v>
      </c>
      <c r="H26" s="19"/>
      <c r="I26" s="184" t="s">
        <v>399</v>
      </c>
      <c r="J26" s="19" t="s">
        <v>368</v>
      </c>
      <c r="K26" s="98" t="s">
        <v>377</v>
      </c>
      <c r="L26" s="98" t="s">
        <v>378</v>
      </c>
    </row>
    <row r="27" spans="1:12" ht="45" x14ac:dyDescent="0.15">
      <c r="A27" s="188"/>
      <c r="B27" s="18" t="s">
        <v>325</v>
      </c>
      <c r="C27" s="101" t="s">
        <v>374</v>
      </c>
      <c r="D27" s="100"/>
      <c r="E27" s="19"/>
      <c r="F27" s="185"/>
      <c r="G27" s="19"/>
      <c r="H27" s="19"/>
      <c r="I27" s="185"/>
      <c r="J27" s="12"/>
      <c r="K27" s="12"/>
      <c r="L27" s="12"/>
    </row>
    <row r="28" spans="1:12" ht="40" customHeight="1" x14ac:dyDescent="0.15">
      <c r="A28" s="189"/>
      <c r="B28" s="18" t="s">
        <v>326</v>
      </c>
      <c r="C28" s="101" t="s">
        <v>375</v>
      </c>
      <c r="D28" s="100"/>
      <c r="E28" s="19"/>
      <c r="F28" s="186"/>
      <c r="G28" s="19"/>
      <c r="H28" s="19"/>
      <c r="I28" s="186"/>
      <c r="J28" s="12"/>
      <c r="K28" s="12"/>
      <c r="L28" s="12"/>
    </row>
    <row r="29" spans="1:12" ht="40" customHeight="1" x14ac:dyDescent="0.15">
      <c r="A29" s="187" t="s">
        <v>388</v>
      </c>
      <c r="B29" s="18" t="s">
        <v>327</v>
      </c>
      <c r="C29" s="19" t="s">
        <v>401</v>
      </c>
      <c r="D29" s="97" t="s">
        <v>402</v>
      </c>
      <c r="E29" s="19" t="s">
        <v>367</v>
      </c>
      <c r="F29" s="184" t="s">
        <v>400</v>
      </c>
      <c r="G29" s="99" t="s">
        <v>370</v>
      </c>
      <c r="H29" s="12"/>
      <c r="I29" s="184" t="s">
        <v>400</v>
      </c>
      <c r="J29" s="19" t="s">
        <v>384</v>
      </c>
      <c r="K29" s="98" t="s">
        <v>385</v>
      </c>
      <c r="L29" s="98" t="s">
        <v>386</v>
      </c>
    </row>
    <row r="30" spans="1:12" ht="30" x14ac:dyDescent="0.15">
      <c r="A30" s="188"/>
      <c r="B30" s="18" t="s">
        <v>328</v>
      </c>
      <c r="C30" s="97" t="s">
        <v>403</v>
      </c>
      <c r="D30" s="102"/>
      <c r="E30" s="102"/>
      <c r="F30" s="185"/>
      <c r="G30" s="12"/>
      <c r="H30" s="12"/>
      <c r="I30" s="185"/>
      <c r="J30" s="12"/>
      <c r="K30" s="12"/>
      <c r="L30" s="12"/>
    </row>
    <row r="31" spans="1:12" ht="40" customHeight="1" x14ac:dyDescent="0.15">
      <c r="A31" s="189"/>
      <c r="B31" s="18" t="s">
        <v>329</v>
      </c>
      <c r="C31" s="97" t="s">
        <v>382</v>
      </c>
      <c r="D31" s="19"/>
      <c r="E31" s="19"/>
      <c r="F31" s="186"/>
      <c r="G31" s="12"/>
      <c r="H31" s="12"/>
      <c r="I31" s="186"/>
      <c r="J31" s="12"/>
      <c r="K31" s="12"/>
      <c r="L31" s="12"/>
    </row>
    <row r="32" spans="1:12" ht="43.5" customHeight="1" x14ac:dyDescent="0.15">
      <c r="A32" s="187" t="s">
        <v>389</v>
      </c>
      <c r="B32" s="18" t="s">
        <v>330</v>
      </c>
      <c r="C32" s="19" t="s">
        <v>404</v>
      </c>
      <c r="D32" s="97" t="s">
        <v>380</v>
      </c>
      <c r="E32" s="19" t="s">
        <v>367</v>
      </c>
      <c r="F32" s="184" t="s">
        <v>407</v>
      </c>
      <c r="G32" s="99" t="s">
        <v>370</v>
      </c>
      <c r="H32" s="12"/>
      <c r="I32" s="184" t="s">
        <v>407</v>
      </c>
      <c r="J32" s="19" t="s">
        <v>368</v>
      </c>
      <c r="K32" s="19" t="s">
        <v>404</v>
      </c>
      <c r="L32" s="98" t="s">
        <v>406</v>
      </c>
    </row>
    <row r="33" spans="1:12" ht="45" x14ac:dyDescent="0.15">
      <c r="A33" s="188"/>
      <c r="B33" s="18" t="s">
        <v>331</v>
      </c>
      <c r="C33" s="97" t="s">
        <v>405</v>
      </c>
      <c r="D33" s="84"/>
      <c r="E33" s="84"/>
      <c r="F33" s="185"/>
      <c r="G33" s="12"/>
      <c r="H33" s="12"/>
      <c r="I33" s="185"/>
      <c r="J33" s="12"/>
      <c r="K33" s="12"/>
      <c r="L33" s="12"/>
    </row>
    <row r="34" spans="1:12" ht="40" customHeight="1" x14ac:dyDescent="0.15">
      <c r="A34" s="189"/>
      <c r="B34" s="18" t="s">
        <v>332</v>
      </c>
      <c r="C34" s="97" t="s">
        <v>405</v>
      </c>
      <c r="D34" s="19"/>
      <c r="E34" s="19"/>
      <c r="F34" s="186"/>
      <c r="G34" s="12"/>
      <c r="H34" s="12"/>
      <c r="I34" s="186"/>
      <c r="J34" s="12"/>
      <c r="K34" s="12"/>
      <c r="L34" s="12"/>
    </row>
    <row r="37" spans="1:12" ht="18" x14ac:dyDescent="0.15">
      <c r="A37" s="20" t="s">
        <v>65</v>
      </c>
      <c r="B37" s="95" t="s">
        <v>180</v>
      </c>
      <c r="C37" s="13"/>
      <c r="D37" s="13"/>
      <c r="E37" s="13"/>
      <c r="F37" s="13"/>
      <c r="G37" s="13"/>
      <c r="H37" s="13"/>
    </row>
    <row r="38" spans="1:12" ht="30" x14ac:dyDescent="0.15">
      <c r="A38" s="24" t="s">
        <v>45</v>
      </c>
      <c r="B38" s="21"/>
      <c r="C38" s="23" t="s">
        <v>66</v>
      </c>
      <c r="D38" s="23" t="s">
        <v>67</v>
      </c>
      <c r="E38" s="23" t="s">
        <v>68</v>
      </c>
      <c r="F38" s="23" t="s">
        <v>69</v>
      </c>
      <c r="G38" s="23" t="s">
        <v>70</v>
      </c>
      <c r="H38" s="23" t="s">
        <v>71</v>
      </c>
      <c r="I38" s="23" t="s">
        <v>73</v>
      </c>
      <c r="J38" s="23" t="s">
        <v>74</v>
      </c>
      <c r="K38" s="23" t="s">
        <v>75</v>
      </c>
      <c r="L38" s="23" t="s">
        <v>46</v>
      </c>
    </row>
    <row r="39" spans="1:12" ht="30" x14ac:dyDescent="0.15">
      <c r="A39" s="187" t="s">
        <v>425</v>
      </c>
      <c r="B39" s="18" t="s">
        <v>430</v>
      </c>
      <c r="C39" s="100" t="s">
        <v>427</v>
      </c>
      <c r="D39" s="101" t="s">
        <v>438</v>
      </c>
      <c r="E39" s="19" t="s">
        <v>367</v>
      </c>
      <c r="F39" s="184" t="s">
        <v>362</v>
      </c>
      <c r="G39" s="99" t="s">
        <v>370</v>
      </c>
      <c r="H39" s="19"/>
      <c r="I39" s="184" t="s">
        <v>362</v>
      </c>
      <c r="J39" s="19" t="s">
        <v>368</v>
      </c>
      <c r="K39" s="98" t="s">
        <v>439</v>
      </c>
      <c r="L39" s="98" t="s">
        <v>440</v>
      </c>
    </row>
    <row r="40" spans="1:12" ht="30" x14ac:dyDescent="0.15">
      <c r="A40" s="188"/>
      <c r="B40" s="18" t="s">
        <v>431</v>
      </c>
      <c r="C40" s="101" t="s">
        <v>437</v>
      </c>
      <c r="D40" s="100"/>
      <c r="E40" s="19"/>
      <c r="F40" s="185"/>
      <c r="G40" s="19"/>
      <c r="H40" s="19"/>
      <c r="I40" s="185"/>
      <c r="J40" s="12"/>
      <c r="K40" s="12"/>
      <c r="L40" s="12"/>
    </row>
    <row r="41" spans="1:12" ht="30" x14ac:dyDescent="0.15">
      <c r="A41" s="189"/>
      <c r="B41" s="18" t="s">
        <v>432</v>
      </c>
      <c r="C41" s="101" t="s">
        <v>436</v>
      </c>
      <c r="D41" s="100"/>
      <c r="E41" s="19"/>
      <c r="F41" s="186"/>
      <c r="G41" s="19"/>
      <c r="H41" s="19"/>
      <c r="I41" s="186"/>
      <c r="J41" s="12"/>
      <c r="K41" s="12"/>
      <c r="L41" s="12"/>
    </row>
    <row r="44" spans="1:12" ht="18" x14ac:dyDescent="0.15">
      <c r="A44" s="20" t="s">
        <v>65</v>
      </c>
      <c r="B44" s="95" t="s">
        <v>181</v>
      </c>
      <c r="C44" s="13"/>
      <c r="D44" s="13"/>
      <c r="E44" s="13"/>
      <c r="F44" s="13"/>
      <c r="G44" s="13"/>
      <c r="H44" s="13"/>
    </row>
    <row r="45" spans="1:12" ht="30" x14ac:dyDescent="0.15">
      <c r="A45" s="24" t="s">
        <v>45</v>
      </c>
      <c r="B45" s="21"/>
      <c r="C45" s="23" t="s">
        <v>66</v>
      </c>
      <c r="D45" s="23" t="s">
        <v>67</v>
      </c>
      <c r="E45" s="23" t="s">
        <v>68</v>
      </c>
      <c r="F45" s="23" t="s">
        <v>69</v>
      </c>
      <c r="G45" s="23" t="s">
        <v>70</v>
      </c>
      <c r="H45" s="23" t="s">
        <v>71</v>
      </c>
      <c r="I45" s="23" t="s">
        <v>73</v>
      </c>
      <c r="J45" s="23" t="s">
        <v>74</v>
      </c>
      <c r="K45" s="23" t="s">
        <v>75</v>
      </c>
      <c r="L45" s="23" t="s">
        <v>46</v>
      </c>
    </row>
    <row r="46" spans="1:12" ht="60.5" customHeight="1" x14ac:dyDescent="0.15">
      <c r="A46" s="187" t="s">
        <v>390</v>
      </c>
      <c r="B46" s="18" t="s">
        <v>333</v>
      </c>
      <c r="C46" s="19" t="s">
        <v>408</v>
      </c>
      <c r="D46" s="97" t="s">
        <v>409</v>
      </c>
      <c r="E46" s="19" t="s">
        <v>367</v>
      </c>
      <c r="F46" s="184" t="s">
        <v>363</v>
      </c>
      <c r="G46" s="99" t="s">
        <v>370</v>
      </c>
      <c r="H46" s="19"/>
      <c r="I46" s="184" t="s">
        <v>363</v>
      </c>
      <c r="J46" s="19" t="s">
        <v>368</v>
      </c>
      <c r="K46" s="19" t="s">
        <v>404</v>
      </c>
      <c r="L46" s="98" t="s">
        <v>406</v>
      </c>
    </row>
    <row r="47" spans="1:12" ht="32" customHeight="1" x14ac:dyDescent="0.15">
      <c r="A47" s="188"/>
      <c r="B47" s="18" t="s">
        <v>334</v>
      </c>
      <c r="C47" s="97" t="s">
        <v>405</v>
      </c>
      <c r="D47" s="84"/>
      <c r="E47" s="84"/>
      <c r="F47" s="185"/>
      <c r="G47" s="19"/>
      <c r="H47" s="19"/>
      <c r="I47" s="185"/>
      <c r="J47" s="12"/>
      <c r="K47" s="12"/>
      <c r="L47" s="12"/>
    </row>
    <row r="48" spans="1:12" ht="22.5" customHeight="1" x14ac:dyDescent="0.15">
      <c r="A48" s="189"/>
      <c r="B48" s="18" t="s">
        <v>335</v>
      </c>
      <c r="C48" s="97" t="s">
        <v>405</v>
      </c>
      <c r="D48" s="19"/>
      <c r="E48" s="19"/>
      <c r="F48" s="186"/>
      <c r="G48" s="66"/>
      <c r="H48" s="19"/>
      <c r="I48" s="186"/>
      <c r="J48" s="12"/>
      <c r="K48" s="12"/>
      <c r="L48" s="12"/>
    </row>
    <row r="49" spans="1:12" ht="30" x14ac:dyDescent="0.15">
      <c r="A49" s="187" t="s">
        <v>391</v>
      </c>
      <c r="B49" s="18" t="s">
        <v>336</v>
      </c>
      <c r="C49" s="19" t="s">
        <v>408</v>
      </c>
      <c r="D49" s="97" t="s">
        <v>409</v>
      </c>
      <c r="E49" s="19" t="s">
        <v>367</v>
      </c>
      <c r="F49" s="184" t="s">
        <v>363</v>
      </c>
      <c r="G49" s="99" t="s">
        <v>370</v>
      </c>
      <c r="H49" s="12"/>
      <c r="I49" s="184" t="s">
        <v>363</v>
      </c>
      <c r="J49" s="19" t="s">
        <v>368</v>
      </c>
      <c r="K49" s="19" t="s">
        <v>404</v>
      </c>
      <c r="L49" s="98" t="s">
        <v>406</v>
      </c>
    </row>
    <row r="50" spans="1:12" ht="30" x14ac:dyDescent="0.15">
      <c r="A50" s="188"/>
      <c r="B50" s="18" t="s">
        <v>337</v>
      </c>
      <c r="C50" s="97" t="s">
        <v>405</v>
      </c>
      <c r="D50" s="84"/>
      <c r="E50" s="84"/>
      <c r="F50" s="185"/>
      <c r="G50" s="66"/>
      <c r="H50" s="12"/>
      <c r="I50" s="185"/>
      <c r="J50" s="12"/>
      <c r="K50" s="12"/>
      <c r="L50" s="12"/>
    </row>
    <row r="51" spans="1:12" ht="40" customHeight="1" x14ac:dyDescent="0.15">
      <c r="A51" s="189"/>
      <c r="B51" s="18" t="s">
        <v>338</v>
      </c>
      <c r="C51" s="97" t="s">
        <v>405</v>
      </c>
      <c r="D51" s="19"/>
      <c r="E51" s="19"/>
      <c r="F51" s="186"/>
      <c r="G51" s="66"/>
      <c r="H51" s="12"/>
      <c r="I51" s="186"/>
      <c r="J51" s="12"/>
      <c r="K51" s="12"/>
      <c r="L51" s="12"/>
    </row>
    <row r="52" spans="1:12" ht="40" customHeight="1" x14ac:dyDescent="0.15">
      <c r="A52" s="187" t="s">
        <v>392</v>
      </c>
      <c r="B52" s="18" t="s">
        <v>339</v>
      </c>
      <c r="C52" s="19" t="s">
        <v>408</v>
      </c>
      <c r="D52" s="97" t="s">
        <v>409</v>
      </c>
      <c r="E52" s="19" t="s">
        <v>367</v>
      </c>
      <c r="F52" s="184" t="s">
        <v>363</v>
      </c>
      <c r="G52" s="99" t="s">
        <v>370</v>
      </c>
      <c r="H52" s="12"/>
      <c r="I52" s="184" t="s">
        <v>363</v>
      </c>
      <c r="J52" s="19" t="s">
        <v>368</v>
      </c>
      <c r="K52" s="19" t="s">
        <v>404</v>
      </c>
      <c r="L52" s="98" t="s">
        <v>406</v>
      </c>
    </row>
    <row r="53" spans="1:12" ht="30" x14ac:dyDescent="0.15">
      <c r="A53" s="188"/>
      <c r="B53" s="18" t="s">
        <v>340</v>
      </c>
      <c r="C53" s="97" t="s">
        <v>405</v>
      </c>
      <c r="D53" s="84"/>
      <c r="E53" s="84"/>
      <c r="F53" s="185"/>
      <c r="G53" s="12"/>
      <c r="H53" s="12"/>
      <c r="I53" s="185"/>
      <c r="J53" s="12"/>
      <c r="K53" s="12"/>
      <c r="L53" s="12"/>
    </row>
    <row r="54" spans="1:12" ht="48.5" customHeight="1" x14ac:dyDescent="0.15">
      <c r="A54" s="189"/>
      <c r="B54" s="18" t="s">
        <v>341</v>
      </c>
      <c r="C54" s="97" t="s">
        <v>405</v>
      </c>
      <c r="D54" s="19"/>
      <c r="E54" s="19"/>
      <c r="F54" s="186"/>
      <c r="G54" s="12"/>
      <c r="H54" s="12"/>
      <c r="I54" s="186"/>
      <c r="J54" s="12"/>
      <c r="K54" s="12"/>
      <c r="L54" s="12"/>
    </row>
    <row r="57" spans="1:12" ht="18" x14ac:dyDescent="0.15">
      <c r="A57" s="20" t="s">
        <v>65</v>
      </c>
      <c r="B57" s="95" t="s">
        <v>182</v>
      </c>
      <c r="C57" s="13"/>
      <c r="D57" s="13"/>
      <c r="E57" s="13"/>
      <c r="F57" s="13"/>
      <c r="G57" s="13"/>
      <c r="H57" s="13"/>
    </row>
    <row r="58" spans="1:12" ht="30" x14ac:dyDescent="0.15">
      <c r="A58" s="24" t="s">
        <v>45</v>
      </c>
      <c r="B58" s="21"/>
      <c r="C58" s="23" t="s">
        <v>66</v>
      </c>
      <c r="D58" s="23" t="s">
        <v>67</v>
      </c>
      <c r="E58" s="23" t="s">
        <v>68</v>
      </c>
      <c r="F58" s="23" t="s">
        <v>69</v>
      </c>
      <c r="G58" s="23" t="s">
        <v>70</v>
      </c>
      <c r="H58" s="23" t="s">
        <v>71</v>
      </c>
      <c r="I58" s="23" t="s">
        <v>73</v>
      </c>
      <c r="J58" s="23" t="s">
        <v>74</v>
      </c>
      <c r="K58" s="23" t="s">
        <v>75</v>
      </c>
      <c r="L58" s="23" t="s">
        <v>46</v>
      </c>
    </row>
    <row r="59" spans="1:12" ht="37" customHeight="1" x14ac:dyDescent="0.15">
      <c r="A59" s="187" t="s">
        <v>393</v>
      </c>
      <c r="B59" s="18" t="s">
        <v>342</v>
      </c>
      <c r="C59" s="19" t="s">
        <v>410</v>
      </c>
      <c r="D59" s="97" t="s">
        <v>380</v>
      </c>
      <c r="E59" s="103" t="s">
        <v>411</v>
      </c>
      <c r="F59" s="184" t="s">
        <v>364</v>
      </c>
      <c r="G59" s="99" t="s">
        <v>370</v>
      </c>
      <c r="H59" s="19"/>
      <c r="I59" s="184" t="s">
        <v>364</v>
      </c>
      <c r="J59" s="19" t="s">
        <v>368</v>
      </c>
      <c r="K59" s="98" t="s">
        <v>410</v>
      </c>
      <c r="L59" s="98" t="s">
        <v>414</v>
      </c>
    </row>
    <row r="60" spans="1:12" ht="30" x14ac:dyDescent="0.15">
      <c r="A60" s="188"/>
      <c r="B60" s="18" t="s">
        <v>343</v>
      </c>
      <c r="C60" s="97" t="s">
        <v>412</v>
      </c>
      <c r="D60" s="19"/>
      <c r="E60" s="19"/>
      <c r="F60" s="185"/>
      <c r="G60" s="19"/>
      <c r="H60" s="19"/>
      <c r="I60" s="185"/>
      <c r="J60" s="12"/>
      <c r="K60" s="12"/>
      <c r="L60" s="12"/>
    </row>
    <row r="61" spans="1:12" ht="30" x14ac:dyDescent="0.15">
      <c r="A61" s="189"/>
      <c r="B61" s="18" t="s">
        <v>344</v>
      </c>
      <c r="C61" s="97" t="s">
        <v>412</v>
      </c>
      <c r="D61" s="102"/>
      <c r="E61" s="102"/>
      <c r="F61" s="186"/>
      <c r="G61" s="66"/>
      <c r="H61" s="19"/>
      <c r="I61" s="186"/>
      <c r="J61" s="12"/>
      <c r="K61" s="12"/>
      <c r="L61" s="12"/>
    </row>
    <row r="62" spans="1:12" ht="30" x14ac:dyDescent="0.15">
      <c r="A62" s="187" t="s">
        <v>429</v>
      </c>
      <c r="B62" s="18" t="s">
        <v>348</v>
      </c>
      <c r="C62" s="19" t="s">
        <v>410</v>
      </c>
      <c r="D62" s="97" t="s">
        <v>380</v>
      </c>
      <c r="E62" s="103" t="s">
        <v>411</v>
      </c>
      <c r="F62" s="184" t="s">
        <v>364</v>
      </c>
      <c r="G62" s="99" t="s">
        <v>370</v>
      </c>
      <c r="H62" s="12"/>
      <c r="I62" s="184" t="s">
        <v>364</v>
      </c>
      <c r="J62" s="19" t="s">
        <v>368</v>
      </c>
      <c r="K62" s="98" t="s">
        <v>410</v>
      </c>
      <c r="L62" s="98" t="s">
        <v>414</v>
      </c>
    </row>
    <row r="63" spans="1:12" ht="45" x14ac:dyDescent="0.15">
      <c r="A63" s="188"/>
      <c r="B63" s="18" t="s">
        <v>349</v>
      </c>
      <c r="C63" s="97" t="s">
        <v>412</v>
      </c>
      <c r="D63" s="19"/>
      <c r="E63" s="19"/>
      <c r="F63" s="185"/>
      <c r="G63" s="66"/>
      <c r="H63" s="12"/>
      <c r="I63" s="185"/>
      <c r="J63" s="12"/>
      <c r="K63" s="12"/>
      <c r="L63" s="12"/>
    </row>
    <row r="64" spans="1:12" ht="40" customHeight="1" x14ac:dyDescent="0.15">
      <c r="A64" s="189"/>
      <c r="B64" s="18" t="s">
        <v>350</v>
      </c>
      <c r="C64" s="97" t="s">
        <v>412</v>
      </c>
      <c r="D64" s="102"/>
      <c r="E64" s="102"/>
      <c r="F64" s="186"/>
      <c r="G64" s="66"/>
      <c r="H64" s="12"/>
      <c r="I64" s="186"/>
      <c r="J64" s="12"/>
      <c r="K64" s="12"/>
      <c r="L64" s="12"/>
    </row>
    <row r="65" spans="1:12" ht="40" customHeight="1" x14ac:dyDescent="0.15">
      <c r="A65" s="187" t="s">
        <v>394</v>
      </c>
      <c r="B65" s="18" t="s">
        <v>345</v>
      </c>
      <c r="C65" s="19" t="s">
        <v>408</v>
      </c>
      <c r="D65" s="97" t="s">
        <v>409</v>
      </c>
      <c r="E65" s="19" t="s">
        <v>367</v>
      </c>
      <c r="F65" s="184" t="s">
        <v>413</v>
      </c>
      <c r="G65" s="99" t="s">
        <v>370</v>
      </c>
      <c r="H65" s="12"/>
      <c r="I65" s="184" t="s">
        <v>413</v>
      </c>
      <c r="J65" s="19" t="s">
        <v>368</v>
      </c>
      <c r="K65" s="19" t="s">
        <v>404</v>
      </c>
      <c r="L65" s="98" t="s">
        <v>406</v>
      </c>
    </row>
    <row r="66" spans="1:12" ht="36" customHeight="1" x14ac:dyDescent="0.15">
      <c r="A66" s="188"/>
      <c r="B66" s="18" t="s">
        <v>346</v>
      </c>
      <c r="C66" s="97" t="s">
        <v>405</v>
      </c>
      <c r="D66" s="84"/>
      <c r="E66" s="84"/>
      <c r="F66" s="185"/>
      <c r="G66" s="66"/>
      <c r="H66" s="12"/>
      <c r="I66" s="185"/>
      <c r="J66" s="12"/>
      <c r="K66" s="12"/>
      <c r="L66" s="12"/>
    </row>
    <row r="67" spans="1:12" ht="28.5" customHeight="1" x14ac:dyDescent="0.15">
      <c r="A67" s="189"/>
      <c r="B67" s="18" t="s">
        <v>347</v>
      </c>
      <c r="C67" s="97" t="s">
        <v>405</v>
      </c>
      <c r="D67" s="19"/>
      <c r="E67" s="19"/>
      <c r="F67" s="186"/>
      <c r="G67" s="66"/>
      <c r="H67" s="12"/>
      <c r="I67" s="186"/>
      <c r="J67" s="12"/>
      <c r="K67" s="12"/>
      <c r="L67" s="12"/>
    </row>
    <row r="70" spans="1:12" ht="18" x14ac:dyDescent="0.15">
      <c r="A70" s="20" t="s">
        <v>65</v>
      </c>
      <c r="B70" s="95" t="s">
        <v>183</v>
      </c>
      <c r="C70" s="13"/>
      <c r="D70" s="13"/>
      <c r="E70" s="13"/>
      <c r="F70" s="13"/>
      <c r="G70" s="13"/>
      <c r="H70" s="13"/>
    </row>
    <row r="71" spans="1:12" ht="30" x14ac:dyDescent="0.15">
      <c r="A71" s="24" t="s">
        <v>45</v>
      </c>
      <c r="B71" s="21"/>
      <c r="C71" s="23" t="s">
        <v>66</v>
      </c>
      <c r="D71" s="23" t="s">
        <v>67</v>
      </c>
      <c r="E71" s="23" t="s">
        <v>68</v>
      </c>
      <c r="F71" s="23" t="s">
        <v>69</v>
      </c>
      <c r="G71" s="23" t="s">
        <v>70</v>
      </c>
      <c r="H71" s="23" t="s">
        <v>71</v>
      </c>
      <c r="I71" s="23" t="s">
        <v>73</v>
      </c>
      <c r="J71" s="23" t="s">
        <v>74</v>
      </c>
      <c r="K71" s="23" t="s">
        <v>75</v>
      </c>
      <c r="L71" s="23" t="s">
        <v>46</v>
      </c>
    </row>
    <row r="72" spans="1:12" ht="40" customHeight="1" x14ac:dyDescent="0.15">
      <c r="A72" s="187" t="s">
        <v>395</v>
      </c>
      <c r="B72" s="18" t="s">
        <v>351</v>
      </c>
      <c r="C72" s="100" t="s">
        <v>372</v>
      </c>
      <c r="D72" s="101" t="s">
        <v>373</v>
      </c>
      <c r="E72" s="19" t="s">
        <v>367</v>
      </c>
      <c r="F72" s="184" t="s">
        <v>424</v>
      </c>
      <c r="G72" s="99" t="s">
        <v>370</v>
      </c>
      <c r="H72" s="19"/>
      <c r="I72" s="184" t="s">
        <v>424</v>
      </c>
      <c r="J72" s="12"/>
      <c r="K72" s="12"/>
      <c r="L72" s="12"/>
    </row>
    <row r="73" spans="1:12" ht="40" customHeight="1" x14ac:dyDescent="0.15">
      <c r="A73" s="188"/>
      <c r="B73" s="18" t="s">
        <v>352</v>
      </c>
      <c r="C73" s="101" t="s">
        <v>374</v>
      </c>
      <c r="D73" s="100"/>
      <c r="E73" s="19"/>
      <c r="F73" s="185"/>
      <c r="G73" s="19"/>
      <c r="H73" s="19"/>
      <c r="I73" s="185"/>
      <c r="J73" s="12"/>
      <c r="K73" s="12"/>
      <c r="L73" s="12"/>
    </row>
    <row r="74" spans="1:12" ht="40" customHeight="1" x14ac:dyDescent="0.15">
      <c r="A74" s="189"/>
      <c r="B74" s="18" t="s">
        <v>353</v>
      </c>
      <c r="C74" s="101" t="s">
        <v>375</v>
      </c>
      <c r="D74" s="100"/>
      <c r="E74" s="19"/>
      <c r="F74" s="186"/>
      <c r="G74" s="19"/>
      <c r="H74" s="19"/>
      <c r="I74" s="186"/>
      <c r="J74" s="12"/>
      <c r="K74" s="12"/>
      <c r="L74" s="12"/>
    </row>
    <row r="75" spans="1:12" ht="40" customHeight="1" x14ac:dyDescent="0.15">
      <c r="A75" s="187" t="s">
        <v>396</v>
      </c>
      <c r="B75" s="18" t="s">
        <v>354</v>
      </c>
      <c r="C75" s="104" t="s">
        <v>415</v>
      </c>
      <c r="D75" s="97" t="s">
        <v>409</v>
      </c>
      <c r="E75" s="19" t="s">
        <v>367</v>
      </c>
      <c r="F75" s="184" t="s">
        <v>419</v>
      </c>
      <c r="G75" s="99" t="s">
        <v>370</v>
      </c>
      <c r="H75" s="12"/>
      <c r="I75" s="184" t="s">
        <v>419</v>
      </c>
      <c r="J75" s="19" t="s">
        <v>368</v>
      </c>
      <c r="K75" s="19" t="s">
        <v>368</v>
      </c>
      <c r="L75" s="98" t="s">
        <v>418</v>
      </c>
    </row>
    <row r="76" spans="1:12" ht="40" customHeight="1" x14ac:dyDescent="0.15">
      <c r="A76" s="188"/>
      <c r="B76" s="18" t="s">
        <v>355</v>
      </c>
      <c r="C76" s="97" t="s">
        <v>416</v>
      </c>
      <c r="D76" s="19"/>
      <c r="E76" s="19"/>
      <c r="F76" s="185"/>
      <c r="G76" s="12"/>
      <c r="H76" s="12"/>
      <c r="I76" s="185"/>
      <c r="J76" s="12"/>
      <c r="K76" s="12"/>
      <c r="L76" s="12"/>
    </row>
    <row r="77" spans="1:12" ht="40" customHeight="1" x14ac:dyDescent="0.15">
      <c r="A77" s="189"/>
      <c r="B77" s="18" t="s">
        <v>353</v>
      </c>
      <c r="C77" s="97" t="s">
        <v>417</v>
      </c>
      <c r="D77" s="19"/>
      <c r="E77" s="19"/>
      <c r="F77" s="186"/>
      <c r="G77" s="12"/>
      <c r="H77" s="12"/>
      <c r="I77" s="186"/>
      <c r="J77" s="12"/>
      <c r="K77" s="12"/>
      <c r="L77" s="12"/>
    </row>
    <row r="78" spans="1:12" ht="40" customHeight="1" x14ac:dyDescent="0.15">
      <c r="A78" s="187" t="s">
        <v>397</v>
      </c>
      <c r="B78" s="18" t="s">
        <v>356</v>
      </c>
      <c r="C78" s="97" t="s">
        <v>422</v>
      </c>
      <c r="D78" s="19" t="s">
        <v>409</v>
      </c>
      <c r="E78" s="19" t="s">
        <v>367</v>
      </c>
      <c r="F78" s="184" t="s">
        <v>419</v>
      </c>
      <c r="G78" s="99" t="s">
        <v>370</v>
      </c>
      <c r="H78" s="12"/>
      <c r="I78" s="184" t="s">
        <v>419</v>
      </c>
      <c r="J78" s="19" t="s">
        <v>368</v>
      </c>
      <c r="K78" s="97" t="s">
        <v>422</v>
      </c>
      <c r="L78" s="98" t="s">
        <v>421</v>
      </c>
    </row>
    <row r="79" spans="1:12" ht="40" customHeight="1" x14ac:dyDescent="0.15">
      <c r="A79" s="188"/>
      <c r="B79" s="18" t="s">
        <v>357</v>
      </c>
      <c r="C79" s="97" t="s">
        <v>423</v>
      </c>
      <c r="D79" s="84"/>
      <c r="E79" s="84"/>
      <c r="F79" s="185"/>
      <c r="G79" s="12"/>
      <c r="H79" s="12"/>
      <c r="I79" s="185"/>
      <c r="J79" s="12"/>
      <c r="K79" s="12"/>
      <c r="L79" s="12"/>
    </row>
    <row r="80" spans="1:12" ht="40" customHeight="1" x14ac:dyDescent="0.15">
      <c r="A80" s="189"/>
      <c r="B80" s="18" t="s">
        <v>353</v>
      </c>
      <c r="C80" s="97" t="s">
        <v>420</v>
      </c>
      <c r="D80" s="19"/>
      <c r="E80" s="19"/>
      <c r="F80" s="186"/>
      <c r="G80" s="12"/>
      <c r="H80" s="12"/>
      <c r="I80" s="186"/>
      <c r="J80" s="12"/>
      <c r="K80" s="12"/>
      <c r="L80" s="12"/>
    </row>
    <row r="81" spans="1:12" ht="40" customHeight="1" x14ac:dyDescent="0.15">
      <c r="A81" s="187" t="s">
        <v>398</v>
      </c>
      <c r="B81" s="18" t="s">
        <v>358</v>
      </c>
      <c r="C81" s="100" t="s">
        <v>372</v>
      </c>
      <c r="D81" s="101" t="s">
        <v>373</v>
      </c>
      <c r="E81" s="19" t="s">
        <v>367</v>
      </c>
      <c r="F81" s="184" t="s">
        <v>424</v>
      </c>
      <c r="G81" s="99" t="s">
        <v>370</v>
      </c>
      <c r="H81" s="12"/>
      <c r="I81" s="184" t="s">
        <v>424</v>
      </c>
      <c r="J81" s="19" t="s">
        <v>368</v>
      </c>
      <c r="K81" s="98" t="s">
        <v>377</v>
      </c>
      <c r="L81" s="98" t="s">
        <v>378</v>
      </c>
    </row>
    <row r="82" spans="1:12" ht="40" customHeight="1" x14ac:dyDescent="0.15">
      <c r="A82" s="188"/>
      <c r="B82" s="18" t="s">
        <v>359</v>
      </c>
      <c r="C82" s="101" t="s">
        <v>374</v>
      </c>
      <c r="D82" s="100"/>
      <c r="E82" s="19"/>
      <c r="F82" s="185"/>
      <c r="G82" s="12"/>
      <c r="H82" s="12"/>
      <c r="I82" s="185"/>
      <c r="J82" s="12"/>
      <c r="K82" s="12"/>
      <c r="L82" s="12"/>
    </row>
    <row r="83" spans="1:12" ht="40" customHeight="1" x14ac:dyDescent="0.15">
      <c r="A83" s="189"/>
      <c r="B83" s="18" t="s">
        <v>360</v>
      </c>
      <c r="C83" s="101" t="s">
        <v>375</v>
      </c>
      <c r="D83" s="100"/>
      <c r="E83" s="19"/>
      <c r="F83" s="186"/>
      <c r="G83" s="12"/>
      <c r="H83" s="12"/>
      <c r="I83" s="186"/>
      <c r="J83" s="12"/>
      <c r="K83" s="12"/>
      <c r="L83" s="12"/>
    </row>
  </sheetData>
  <mergeCells count="55">
    <mergeCell ref="A13:A15"/>
    <mergeCell ref="A16:A18"/>
    <mergeCell ref="A19:A21"/>
    <mergeCell ref="A26:A28"/>
    <mergeCell ref="N11:S11"/>
    <mergeCell ref="A10:A12"/>
    <mergeCell ref="F10:F12"/>
    <mergeCell ref="F13:F15"/>
    <mergeCell ref="F16:F18"/>
    <mergeCell ref="F19:F21"/>
    <mergeCell ref="I10:I12"/>
    <mergeCell ref="I13:I15"/>
    <mergeCell ref="I16:I18"/>
    <mergeCell ref="I19:I21"/>
    <mergeCell ref="F26:F28"/>
    <mergeCell ref="A72:A74"/>
    <mergeCell ref="A75:A77"/>
    <mergeCell ref="A78:A80"/>
    <mergeCell ref="A81:A83"/>
    <mergeCell ref="A52:A54"/>
    <mergeCell ref="A59:A61"/>
    <mergeCell ref="A62:A64"/>
    <mergeCell ref="A65:A67"/>
    <mergeCell ref="A29:A31"/>
    <mergeCell ref="A32:A34"/>
    <mergeCell ref="A39:A41"/>
    <mergeCell ref="A46:A48"/>
    <mergeCell ref="A49:A51"/>
    <mergeCell ref="F29:F31"/>
    <mergeCell ref="F32:F34"/>
    <mergeCell ref="I26:I28"/>
    <mergeCell ref="I29:I31"/>
    <mergeCell ref="I32:I34"/>
    <mergeCell ref="F75:F77"/>
    <mergeCell ref="F39:F41"/>
    <mergeCell ref="F46:F48"/>
    <mergeCell ref="F49:F51"/>
    <mergeCell ref="F52:F54"/>
    <mergeCell ref="F59:F61"/>
    <mergeCell ref="F78:F80"/>
    <mergeCell ref="F81:F83"/>
    <mergeCell ref="I39:I41"/>
    <mergeCell ref="I46:I48"/>
    <mergeCell ref="I49:I51"/>
    <mergeCell ref="I52:I54"/>
    <mergeCell ref="I59:I61"/>
    <mergeCell ref="I62:I64"/>
    <mergeCell ref="I65:I67"/>
    <mergeCell ref="I75:I77"/>
    <mergeCell ref="I78:I80"/>
    <mergeCell ref="I81:I83"/>
    <mergeCell ref="I72:I74"/>
    <mergeCell ref="F62:F64"/>
    <mergeCell ref="F65:F67"/>
    <mergeCell ref="F72:F7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C64CA-4E50-46F5-B969-C7088653D604}">
  <dimension ref="A3:K96"/>
  <sheetViews>
    <sheetView topLeftCell="A17" workbookViewId="0">
      <selection activeCell="L83" sqref="L83"/>
    </sheetView>
  </sheetViews>
  <sheetFormatPr baseColWidth="10" defaultColWidth="11.1640625" defaultRowHeight="14" x14ac:dyDescent="0.15"/>
  <cols>
    <col min="4" max="4" width="12.5" customWidth="1"/>
  </cols>
  <sheetData>
    <row r="3" spans="1:11" x14ac:dyDescent="0.15">
      <c r="A3" s="41" t="s">
        <v>173</v>
      </c>
      <c r="B3" s="42" t="s">
        <v>20</v>
      </c>
    </row>
    <row r="4" spans="1:11" ht="60" x14ac:dyDescent="0.15">
      <c r="B4" s="43" t="s">
        <v>174</v>
      </c>
      <c r="C4" s="14" t="s">
        <v>77</v>
      </c>
      <c r="D4" s="14" t="s">
        <v>78</v>
      </c>
      <c r="E4" s="14" t="s">
        <v>79</v>
      </c>
      <c r="F4" s="14" t="s">
        <v>80</v>
      </c>
      <c r="G4" s="14" t="s">
        <v>58</v>
      </c>
      <c r="H4" s="14" t="s">
        <v>81</v>
      </c>
      <c r="I4" s="25" t="s">
        <v>82</v>
      </c>
    </row>
    <row r="5" spans="1:11" x14ac:dyDescent="0.15">
      <c r="B5" s="12" t="str">
        <f>'8.1 ค่าน้ำหนักสาขาการจัดการน้ำ'!B44</f>
        <v>โครงการ 1</v>
      </c>
      <c r="C5" s="45">
        <f>'8.1 ค่าน้ำหนักสาขาการจัดการน้ำ'!C44</f>
        <v>24</v>
      </c>
      <c r="D5" s="45">
        <f>'8.1 ค่าน้ำหนักสาขาการจัดการน้ำ'!D44</f>
        <v>15</v>
      </c>
      <c r="E5" s="45">
        <f>'8.1 ค่าน้ำหนักสาขาการจัดการน้ำ'!E44</f>
        <v>14.8</v>
      </c>
      <c r="F5" s="45">
        <f>'8.1 ค่าน้ำหนักสาขาการจัดการน้ำ'!F44</f>
        <v>19</v>
      </c>
      <c r="G5" s="45">
        <f>'8.1 ค่าน้ำหนักสาขาการจัดการน้ำ'!G44</f>
        <v>15</v>
      </c>
      <c r="H5" s="45">
        <f>'8.1 ค่าน้ำหนักสาขาการจัดการน้ำ'!H44</f>
        <v>6</v>
      </c>
      <c r="I5" s="45">
        <f>'8.1 ค่าน้ำหนักสาขาการจัดการน้ำ'!I44</f>
        <v>93.8</v>
      </c>
      <c r="J5" s="77"/>
      <c r="K5" s="77"/>
    </row>
    <row r="6" spans="1:11" x14ac:dyDescent="0.15">
      <c r="B6" s="12" t="str">
        <f>'8.1 ค่าน้ำหนักสาขาการจัดการน้ำ'!B45</f>
        <v>โครงการ 2</v>
      </c>
      <c r="C6" s="45">
        <f>'8.1 ค่าน้ำหนักสาขาการจัดการน้ำ'!C45</f>
        <v>22</v>
      </c>
      <c r="D6" s="45">
        <f>'8.1 ค่าน้ำหนักสาขาการจัดการน้ำ'!D45</f>
        <v>13.4</v>
      </c>
      <c r="E6" s="45">
        <f>'8.1 ค่าน้ำหนักสาขาการจัดการน้ำ'!E45</f>
        <v>14.6</v>
      </c>
      <c r="F6" s="45">
        <f>'8.1 ค่าน้ำหนักสาขาการจัดการน้ำ'!F45</f>
        <v>16.2</v>
      </c>
      <c r="G6" s="45">
        <f>'8.1 ค่าน้ำหนักสาขาการจัดการน้ำ'!G45</f>
        <v>13.8</v>
      </c>
      <c r="H6" s="45">
        <f>'8.1 ค่าน้ำหนักสาขาการจัดการน้ำ'!H45</f>
        <v>5.6</v>
      </c>
      <c r="I6" s="45">
        <f>'8.1 ค่าน้ำหนักสาขาการจัดการน้ำ'!I45</f>
        <v>85.6</v>
      </c>
      <c r="J6" s="77"/>
      <c r="K6" s="77"/>
    </row>
    <row r="7" spans="1:11" x14ac:dyDescent="0.15">
      <c r="B7" s="12" t="str">
        <f>'8.1 ค่าน้ำหนักสาขาการจัดการน้ำ'!B46</f>
        <v>โครงการ 3</v>
      </c>
      <c r="C7" s="45">
        <f>'8.1 ค่าน้ำหนักสาขาการจัดการน้ำ'!C46</f>
        <v>20.2</v>
      </c>
      <c r="D7" s="45">
        <f>'8.1 ค่าน้ำหนักสาขาการจัดการน้ำ'!D46</f>
        <v>13.6</v>
      </c>
      <c r="E7" s="45">
        <f>'8.1 ค่าน้ำหนักสาขาการจัดการน้ำ'!E46</f>
        <v>13.4</v>
      </c>
      <c r="F7" s="45">
        <f>'8.1 ค่าน้ำหนักสาขาการจัดการน้ำ'!F46</f>
        <v>16.2</v>
      </c>
      <c r="G7" s="45">
        <f>'8.1 ค่าน้ำหนักสาขาการจัดการน้ำ'!G46</f>
        <v>14.8</v>
      </c>
      <c r="H7" s="45">
        <f>'8.1 ค่าน้ำหนักสาขาการจัดการน้ำ'!H46</f>
        <v>5.2</v>
      </c>
      <c r="I7" s="45">
        <f>'8.1 ค่าน้ำหนักสาขาการจัดการน้ำ'!I46</f>
        <v>83.399999999999991</v>
      </c>
      <c r="J7" s="77"/>
      <c r="K7" s="77"/>
    </row>
    <row r="8" spans="1:11" x14ac:dyDescent="0.15">
      <c r="B8" s="12" t="str">
        <f>'8.1 ค่าน้ำหนักสาขาการจัดการน้ำ'!B47</f>
        <v>โครงการ 4</v>
      </c>
      <c r="C8" s="45">
        <f>'8.1 ค่าน้ำหนักสาขาการจัดการน้ำ'!C47</f>
        <v>21</v>
      </c>
      <c r="D8" s="45">
        <f>'8.1 ค่าน้ำหนักสาขาการจัดการน้ำ'!D47</f>
        <v>14</v>
      </c>
      <c r="E8" s="45">
        <f>'8.1 ค่าน้ำหนักสาขาการจัดการน้ำ'!E47</f>
        <v>13.2</v>
      </c>
      <c r="F8" s="45">
        <f>'8.1 ค่าน้ำหนักสาขาการจัดการน้ำ'!F47</f>
        <v>16.399999999999999</v>
      </c>
      <c r="G8" s="45">
        <f>'8.1 ค่าน้ำหนักสาขาการจัดการน้ำ'!G47</f>
        <v>14.4</v>
      </c>
      <c r="H8" s="45">
        <f>'8.1 ค่าน้ำหนักสาขาการจัดการน้ำ'!H47</f>
        <v>5.8</v>
      </c>
      <c r="I8" s="45">
        <f>'8.1 ค่าน้ำหนักสาขาการจัดการน้ำ'!I47</f>
        <v>84.8</v>
      </c>
      <c r="J8" s="77"/>
      <c r="K8" s="77"/>
    </row>
    <row r="9" spans="1:11" x14ac:dyDescent="0.15">
      <c r="B9" s="12"/>
      <c r="C9" s="45"/>
      <c r="D9" s="45"/>
      <c r="E9" s="45"/>
      <c r="F9" s="45"/>
      <c r="G9" s="45"/>
      <c r="H9" s="45"/>
      <c r="I9" s="45"/>
      <c r="J9" s="77"/>
      <c r="K9" s="77"/>
    </row>
    <row r="10" spans="1:11" x14ac:dyDescent="0.15">
      <c r="B10" s="12"/>
      <c r="C10" s="45"/>
      <c r="D10" s="45"/>
      <c r="E10" s="45"/>
      <c r="F10" s="45"/>
      <c r="G10" s="45"/>
      <c r="H10" s="45"/>
      <c r="I10" s="45"/>
      <c r="J10" s="77"/>
      <c r="K10" s="77"/>
    </row>
    <row r="11" spans="1:11" x14ac:dyDescent="0.15">
      <c r="B11" s="12"/>
      <c r="C11" s="45"/>
      <c r="D11" s="45"/>
      <c r="E11" s="45"/>
      <c r="F11" s="45"/>
      <c r="G11" s="45"/>
      <c r="H11" s="45"/>
      <c r="I11" s="45"/>
      <c r="J11" s="77"/>
      <c r="K11" s="77"/>
    </row>
    <row r="12" spans="1:11" x14ac:dyDescent="0.15">
      <c r="B12" s="12"/>
      <c r="C12" s="45"/>
      <c r="D12" s="45"/>
      <c r="E12" s="45"/>
      <c r="F12" s="45"/>
      <c r="G12" s="45"/>
      <c r="H12" s="45"/>
      <c r="I12" s="45"/>
      <c r="J12" s="77"/>
      <c r="K12" s="77"/>
    </row>
    <row r="13" spans="1:11" x14ac:dyDescent="0.15">
      <c r="B13" s="12"/>
      <c r="C13" s="45"/>
      <c r="D13" s="45"/>
      <c r="E13" s="45"/>
      <c r="F13" s="45"/>
      <c r="G13" s="45"/>
      <c r="H13" s="45"/>
      <c r="I13" s="45"/>
      <c r="J13" s="77"/>
      <c r="K13" s="77"/>
    </row>
    <row r="14" spans="1:11" x14ac:dyDescent="0.15">
      <c r="B14" s="12"/>
      <c r="C14" s="45"/>
      <c r="D14" s="45"/>
      <c r="E14" s="45"/>
      <c r="F14" s="45"/>
      <c r="G14" s="45"/>
      <c r="H14" s="45"/>
      <c r="I14" s="45"/>
      <c r="J14" s="77"/>
      <c r="K14" s="77"/>
    </row>
    <row r="15" spans="1:11" x14ac:dyDescent="0.15">
      <c r="B15" s="12"/>
      <c r="C15" s="45"/>
      <c r="D15" s="45"/>
      <c r="E15" s="45"/>
      <c r="F15" s="45"/>
      <c r="G15" s="45"/>
      <c r="H15" s="45"/>
      <c r="I15" s="45"/>
      <c r="J15" s="77"/>
      <c r="K15" s="77"/>
    </row>
    <row r="16" spans="1:11" x14ac:dyDescent="0.15">
      <c r="B16" s="12"/>
      <c r="C16" s="44"/>
      <c r="D16" s="44"/>
      <c r="E16" s="44"/>
      <c r="F16" s="44"/>
      <c r="G16" s="44"/>
      <c r="H16" s="44"/>
      <c r="I16" s="44"/>
    </row>
    <row r="19" spans="1:9" x14ac:dyDescent="0.15">
      <c r="A19" s="41" t="s">
        <v>173</v>
      </c>
      <c r="B19" s="42" t="s">
        <v>21</v>
      </c>
    </row>
    <row r="20" spans="1:9" ht="60" x14ac:dyDescent="0.15">
      <c r="B20" s="43" t="s">
        <v>174</v>
      </c>
      <c r="C20" s="14" t="s">
        <v>77</v>
      </c>
      <c r="D20" s="14" t="s">
        <v>78</v>
      </c>
      <c r="E20" s="14" t="s">
        <v>79</v>
      </c>
      <c r="F20" s="14" t="s">
        <v>80</v>
      </c>
      <c r="G20" s="14" t="s">
        <v>58</v>
      </c>
      <c r="H20" s="14" t="s">
        <v>81</v>
      </c>
      <c r="I20" s="25" t="s">
        <v>82</v>
      </c>
    </row>
    <row r="21" spans="1:9" x14ac:dyDescent="0.15">
      <c r="B21" s="12" t="str">
        <f>'8.2 ค่าน้ำหนักสาขาการเกษตร'!B53</f>
        <v>โครงการ 1</v>
      </c>
      <c r="C21" s="45">
        <f>'8.2 ค่าน้ำหนักสาขาการเกษตร'!C53</f>
        <v>22.833333333333332</v>
      </c>
      <c r="D21" s="45">
        <f>'8.2 ค่าน้ำหนักสาขาการเกษตร'!D53</f>
        <v>14.833333333333334</v>
      </c>
      <c r="E21" s="45">
        <f>'8.2 ค่าน้ำหนักสาขาการเกษตร'!E53</f>
        <v>14</v>
      </c>
      <c r="F21" s="45">
        <f>'8.2 ค่าน้ำหนักสาขาการเกษตร'!F53</f>
        <v>19.833333333333332</v>
      </c>
      <c r="G21" s="45">
        <f>'8.2 ค่าน้ำหนักสาขาการเกษตร'!G53</f>
        <v>13.5</v>
      </c>
      <c r="H21" s="45">
        <f>'8.2 ค่าน้ำหนักสาขาการเกษตร'!H53</f>
        <v>8.8333333333333339</v>
      </c>
      <c r="I21" s="45">
        <f>'8.2 ค่าน้ำหนักสาขาการเกษตร'!I53</f>
        <v>93.833333333333329</v>
      </c>
    </row>
    <row r="22" spans="1:9" x14ac:dyDescent="0.15">
      <c r="B22" s="12" t="str">
        <f>'8.2 ค่าน้ำหนักสาขาการเกษตร'!B54</f>
        <v>โครงการ 2</v>
      </c>
      <c r="C22" s="45">
        <f>'8.2 ค่าน้ำหนักสาขาการเกษตร'!C54</f>
        <v>21</v>
      </c>
      <c r="D22" s="45">
        <f>'8.2 ค่าน้ำหนักสาขาการเกษตร'!D54</f>
        <v>13</v>
      </c>
      <c r="E22" s="45">
        <f>'8.2 ค่าน้ำหนักสาขาการเกษตร'!E54</f>
        <v>13.333333333333334</v>
      </c>
      <c r="F22" s="45">
        <f>'8.2 ค่าน้ำหนักสาขาการเกษตร'!F54</f>
        <v>15.666666666666666</v>
      </c>
      <c r="G22" s="45">
        <f>'8.2 ค่าน้ำหนักสาขาการเกษตร'!G54</f>
        <v>13</v>
      </c>
      <c r="H22" s="45">
        <f>'8.2 ค่าน้ำหนักสาขาการเกษตร'!H54</f>
        <v>8.3333333333333339</v>
      </c>
      <c r="I22" s="45">
        <f>'8.2 ค่าน้ำหนักสาขาการเกษตร'!I54</f>
        <v>84.333333333333329</v>
      </c>
    </row>
    <row r="23" spans="1:9" x14ac:dyDescent="0.15">
      <c r="B23" s="12" t="str">
        <f>'8.2 ค่าน้ำหนักสาขาการเกษตร'!B55</f>
        <v>โครงการ 3</v>
      </c>
      <c r="C23" s="45">
        <f>'8.2 ค่าน้ำหนักสาขาการเกษตร'!C55</f>
        <v>19.166666666666668</v>
      </c>
      <c r="D23" s="45">
        <f>'8.2 ค่าน้ำหนักสาขาการเกษตร'!D55</f>
        <v>13.5</v>
      </c>
      <c r="E23" s="45">
        <f>'8.2 ค่าน้ำหนักสาขาการเกษตร'!E55</f>
        <v>13.833333333333334</v>
      </c>
      <c r="F23" s="45">
        <f>'8.2 ค่าน้ำหนักสาขาการเกษตร'!F55</f>
        <v>15</v>
      </c>
      <c r="G23" s="45">
        <f>'8.2 ค่าน้ำหนักสาขาการเกษตร'!G55</f>
        <v>13.666666666666666</v>
      </c>
      <c r="H23" s="45">
        <f>'8.2 ค่าน้ำหนักสาขาการเกษตร'!H55</f>
        <v>8.5</v>
      </c>
      <c r="I23" s="45">
        <f>'8.2 ค่าน้ำหนักสาขาการเกษตร'!I55</f>
        <v>83.666666666666671</v>
      </c>
    </row>
    <row r="24" spans="1:9" x14ac:dyDescent="0.15">
      <c r="B24" s="12"/>
      <c r="C24" s="45"/>
      <c r="D24" s="45"/>
      <c r="E24" s="45"/>
      <c r="F24" s="45"/>
      <c r="G24" s="45"/>
      <c r="H24" s="45"/>
      <c r="I24" s="45"/>
    </row>
    <row r="25" spans="1:9" x14ac:dyDescent="0.15">
      <c r="B25" s="12"/>
      <c r="C25" s="44"/>
      <c r="D25" s="44"/>
      <c r="E25" s="44"/>
      <c r="F25" s="44"/>
      <c r="G25" s="44"/>
      <c r="H25" s="44"/>
      <c r="I25" s="44"/>
    </row>
    <row r="26" spans="1:9" x14ac:dyDescent="0.15">
      <c r="B26" s="12"/>
      <c r="C26" s="44"/>
      <c r="D26" s="44"/>
      <c r="E26" s="44"/>
      <c r="F26" s="44"/>
      <c r="G26" s="44"/>
      <c r="H26" s="44"/>
      <c r="I26" s="44"/>
    </row>
    <row r="27" spans="1:9" x14ac:dyDescent="0.15">
      <c r="B27" s="12"/>
      <c r="C27" s="44"/>
      <c r="D27" s="44"/>
      <c r="E27" s="44"/>
      <c r="F27" s="44"/>
      <c r="G27" s="44"/>
      <c r="H27" s="44"/>
      <c r="I27" s="44"/>
    </row>
    <row r="28" spans="1:9" x14ac:dyDescent="0.15">
      <c r="B28" s="12"/>
      <c r="C28" s="44"/>
      <c r="D28" s="44"/>
      <c r="E28" s="44"/>
      <c r="F28" s="44"/>
      <c r="G28" s="44"/>
      <c r="H28" s="44"/>
      <c r="I28" s="44"/>
    </row>
    <row r="29" spans="1:9" x14ac:dyDescent="0.15">
      <c r="B29" s="12"/>
      <c r="C29" s="44"/>
      <c r="D29" s="12"/>
      <c r="E29" s="12"/>
      <c r="F29" s="12"/>
      <c r="G29" s="12"/>
      <c r="H29" s="12"/>
      <c r="I29" s="12"/>
    </row>
    <row r="30" spans="1:9" x14ac:dyDescent="0.15">
      <c r="B30" s="12"/>
      <c r="C30" s="44"/>
      <c r="D30" s="12"/>
      <c r="E30" s="12"/>
      <c r="F30" s="12"/>
      <c r="G30" s="12"/>
      <c r="H30" s="12"/>
      <c r="I30" s="12"/>
    </row>
    <row r="31" spans="1:9" x14ac:dyDescent="0.15">
      <c r="B31" s="12"/>
      <c r="C31" s="44"/>
      <c r="D31" s="12"/>
      <c r="E31" s="12"/>
      <c r="F31" s="12"/>
      <c r="G31" s="12"/>
      <c r="H31" s="12"/>
      <c r="I31" s="12"/>
    </row>
    <row r="32" spans="1:9" x14ac:dyDescent="0.15">
      <c r="B32" s="12"/>
      <c r="C32" s="44"/>
      <c r="D32" s="12"/>
      <c r="E32" s="12"/>
      <c r="F32" s="12"/>
      <c r="G32" s="12"/>
      <c r="H32" s="12"/>
      <c r="I32" s="12"/>
    </row>
    <row r="35" spans="1:10" x14ac:dyDescent="0.15">
      <c r="A35" s="41" t="s">
        <v>173</v>
      </c>
      <c r="B35" s="42" t="s">
        <v>23</v>
      </c>
    </row>
    <row r="36" spans="1:10" ht="60" x14ac:dyDescent="0.15">
      <c r="B36" s="43" t="s">
        <v>174</v>
      </c>
      <c r="C36" s="14" t="s">
        <v>77</v>
      </c>
      <c r="D36" s="14" t="s">
        <v>78</v>
      </c>
      <c r="E36" s="14" t="s">
        <v>79</v>
      </c>
      <c r="F36" s="14" t="s">
        <v>80</v>
      </c>
      <c r="G36" s="14" t="s">
        <v>58</v>
      </c>
      <c r="H36" s="14" t="s">
        <v>81</v>
      </c>
      <c r="I36" s="25" t="s">
        <v>82</v>
      </c>
    </row>
    <row r="37" spans="1:10" x14ac:dyDescent="0.15">
      <c r="B37" s="12" t="str">
        <f>'8.3 ค่าน้ำหนักสาขาการท่องเที่ยว'!B40</f>
        <v>โครงการ 1</v>
      </c>
      <c r="C37" s="45">
        <f>'8.3 ค่าน้ำหนักสาขาการท่องเที่ยว'!C40</f>
        <v>22.8</v>
      </c>
      <c r="D37" s="45">
        <f>'8.3 ค่าน้ำหนักสาขาการท่องเที่ยว'!D40</f>
        <v>13.8</v>
      </c>
      <c r="E37" s="45">
        <f>'8.3 ค่าน้ำหนักสาขาการท่องเที่ยว'!E40</f>
        <v>14.6</v>
      </c>
      <c r="F37" s="45">
        <f>'8.3 ค่าน้ำหนักสาขาการท่องเที่ยว'!F40</f>
        <v>17.399999999999999</v>
      </c>
      <c r="G37" s="45">
        <f>'8.3 ค่าน้ำหนักสาขาการท่องเที่ยว'!G40</f>
        <v>12.6</v>
      </c>
      <c r="H37" s="45">
        <f>'8.3 ค่าน้ำหนักสาขาการท่องเที่ยว'!H40</f>
        <v>8.4</v>
      </c>
      <c r="I37" s="45">
        <f>'8.3 ค่าน้ำหนักสาขาการท่องเที่ยว'!I40</f>
        <v>89.6</v>
      </c>
      <c r="J37" s="77"/>
    </row>
    <row r="38" spans="1:10" x14ac:dyDescent="0.15">
      <c r="B38" s="12"/>
      <c r="C38" s="45"/>
      <c r="D38" s="45"/>
      <c r="E38" s="45"/>
      <c r="F38" s="45"/>
      <c r="G38" s="45"/>
      <c r="H38" s="45"/>
      <c r="I38" s="45"/>
      <c r="J38" s="77"/>
    </row>
    <row r="39" spans="1:10" x14ac:dyDescent="0.15">
      <c r="B39" s="12"/>
      <c r="C39" s="45"/>
      <c r="D39" s="45"/>
      <c r="E39" s="45"/>
      <c r="F39" s="45"/>
      <c r="G39" s="45"/>
      <c r="H39" s="45"/>
      <c r="I39" s="45"/>
      <c r="J39" s="77"/>
    </row>
    <row r="40" spans="1:10" x14ac:dyDescent="0.15">
      <c r="B40" s="12"/>
      <c r="C40" s="45"/>
      <c r="D40" s="45"/>
      <c r="E40" s="45"/>
      <c r="F40" s="45"/>
      <c r="G40" s="45"/>
      <c r="H40" s="45"/>
      <c r="I40" s="45"/>
      <c r="J40" s="77"/>
    </row>
    <row r="41" spans="1:10" x14ac:dyDescent="0.15">
      <c r="B41" s="12"/>
      <c r="C41" s="45"/>
      <c r="D41" s="45"/>
      <c r="E41" s="45"/>
      <c r="F41" s="45"/>
      <c r="G41" s="45"/>
      <c r="H41" s="45"/>
      <c r="I41" s="45"/>
      <c r="J41" s="77"/>
    </row>
    <row r="42" spans="1:10" x14ac:dyDescent="0.15">
      <c r="B42" s="12"/>
      <c r="C42" s="45"/>
      <c r="D42" s="45"/>
      <c r="E42" s="45"/>
      <c r="F42" s="45"/>
      <c r="G42" s="45"/>
      <c r="H42" s="45"/>
      <c r="I42" s="45"/>
      <c r="J42" s="77"/>
    </row>
    <row r="43" spans="1:10" x14ac:dyDescent="0.15">
      <c r="B43" s="12"/>
      <c r="C43" s="45"/>
      <c r="D43" s="45"/>
      <c r="E43" s="45"/>
      <c r="F43" s="45"/>
      <c r="G43" s="45"/>
      <c r="H43" s="45"/>
      <c r="I43" s="45"/>
      <c r="J43" s="77"/>
    </row>
    <row r="44" spans="1:10" x14ac:dyDescent="0.15">
      <c r="B44" s="12"/>
      <c r="C44" s="45"/>
      <c r="D44" s="45"/>
      <c r="E44" s="45"/>
      <c r="F44" s="45"/>
      <c r="G44" s="45"/>
      <c r="H44" s="45"/>
      <c r="I44" s="45"/>
      <c r="J44" s="77"/>
    </row>
    <row r="45" spans="1:10" x14ac:dyDescent="0.15">
      <c r="B45" s="12"/>
      <c r="C45" s="44"/>
      <c r="D45" s="12"/>
      <c r="E45" s="12"/>
      <c r="F45" s="12"/>
      <c r="G45" s="12"/>
      <c r="H45" s="12"/>
      <c r="I45" s="12"/>
    </row>
    <row r="46" spans="1:10" x14ac:dyDescent="0.15">
      <c r="B46" s="12"/>
      <c r="C46" s="44"/>
      <c r="D46" s="12"/>
      <c r="E46" s="12"/>
      <c r="F46" s="12"/>
      <c r="G46" s="12"/>
      <c r="H46" s="12"/>
      <c r="I46" s="12"/>
    </row>
    <row r="47" spans="1:10" x14ac:dyDescent="0.15">
      <c r="B47" s="12"/>
      <c r="C47" s="44"/>
      <c r="D47" s="12"/>
      <c r="E47" s="12"/>
      <c r="F47" s="12"/>
      <c r="G47" s="12"/>
      <c r="H47" s="12"/>
      <c r="I47" s="12"/>
    </row>
    <row r="48" spans="1:10" x14ac:dyDescent="0.15">
      <c r="B48" s="12"/>
      <c r="C48" s="44"/>
      <c r="D48" s="12"/>
      <c r="E48" s="12"/>
      <c r="F48" s="12"/>
      <c r="G48" s="12"/>
      <c r="H48" s="12"/>
      <c r="I48" s="12"/>
    </row>
    <row r="51" spans="1:10" x14ac:dyDescent="0.15">
      <c r="A51" s="41" t="s">
        <v>173</v>
      </c>
      <c r="B51" s="42" t="s">
        <v>24</v>
      </c>
    </row>
    <row r="52" spans="1:10" ht="60" x14ac:dyDescent="0.15">
      <c r="B52" s="43" t="s">
        <v>174</v>
      </c>
      <c r="C52" s="14" t="s">
        <v>77</v>
      </c>
      <c r="D52" s="14" t="s">
        <v>78</v>
      </c>
      <c r="E52" s="14" t="s">
        <v>79</v>
      </c>
      <c r="F52" s="14" t="s">
        <v>80</v>
      </c>
      <c r="G52" s="14" t="s">
        <v>58</v>
      </c>
      <c r="H52" s="14" t="s">
        <v>81</v>
      </c>
      <c r="I52" s="25" t="s">
        <v>82</v>
      </c>
    </row>
    <row r="53" spans="1:10" x14ac:dyDescent="0.15">
      <c r="B53" s="12" t="str">
        <f>'8.4 ค่าน้ำหนักสาขาสาธารณสุข'!B52</f>
        <v>โครงการ 1</v>
      </c>
      <c r="C53" s="45">
        <f>'8.4 ค่าน้ำหนักสาขาสาธารณสุข'!C52</f>
        <v>24.285714285714285</v>
      </c>
      <c r="D53" s="45">
        <f>'8.4 ค่าน้ำหนักสาขาสาธารณสุข'!D52</f>
        <v>14.428571428571429</v>
      </c>
      <c r="E53" s="45">
        <f>'8.4 ค่าน้ำหนักสาขาสาธารณสุข'!E52</f>
        <v>15</v>
      </c>
      <c r="F53" s="45">
        <f>'8.4 ค่าน้ำหนักสาขาสาธารณสุข'!F52</f>
        <v>19.714285714285715</v>
      </c>
      <c r="G53" s="45">
        <f>'8.4 ค่าน้ำหนักสาขาสาธารณสุข'!G52</f>
        <v>13.428571428571429</v>
      </c>
      <c r="H53" s="45">
        <f>'8.4 ค่าน้ำหนักสาขาสาธารณสุข'!H52</f>
        <v>7.1428571428571432</v>
      </c>
      <c r="I53" s="45">
        <f>'8.4 ค่าน้ำหนักสาขาสาธารณสุข'!I52</f>
        <v>94</v>
      </c>
      <c r="J53" s="77"/>
    </row>
    <row r="54" spans="1:10" x14ac:dyDescent="0.15">
      <c r="B54" s="12" t="str">
        <f>'8.4 ค่าน้ำหนักสาขาสาธารณสุข'!B53</f>
        <v>โครงการ 2</v>
      </c>
      <c r="C54" s="45">
        <f>'8.4 ค่าน้ำหนักสาขาสาธารณสุข'!C53</f>
        <v>21.142857142857142</v>
      </c>
      <c r="D54" s="45">
        <f>'8.4 ค่าน้ำหนักสาขาสาธารณสุข'!D53</f>
        <v>14</v>
      </c>
      <c r="E54" s="45">
        <f>'8.4 ค่าน้ำหนักสาขาสาธารณสุข'!E53</f>
        <v>14.142857142857142</v>
      </c>
      <c r="F54" s="45">
        <f>'8.4 ค่าน้ำหนักสาขาสาธารณสุข'!F53</f>
        <v>19.142857142857142</v>
      </c>
      <c r="G54" s="45">
        <f>'8.4 ค่าน้ำหนักสาขาสาธารณสุข'!G53</f>
        <v>14.428571428571429</v>
      </c>
      <c r="H54" s="45">
        <f>'8.4 ค่าน้ำหนักสาขาสาธารณสุข'!H53</f>
        <v>8.8571428571428577</v>
      </c>
      <c r="I54" s="45">
        <f>'8.4 ค่าน้ำหนักสาขาสาธารณสุข'!I53</f>
        <v>91.714285714285708</v>
      </c>
      <c r="J54" s="77"/>
    </row>
    <row r="55" spans="1:10" x14ac:dyDescent="0.15">
      <c r="B55" s="12" t="str">
        <f>'8.4 ค่าน้ำหนักสาขาสาธารณสุข'!B54</f>
        <v>โครงการ 3</v>
      </c>
      <c r="C55" s="45">
        <f>'8.4 ค่าน้ำหนักสาขาสาธารณสุข'!C54</f>
        <v>20.714285714285715</v>
      </c>
      <c r="D55" s="45">
        <f>'8.4 ค่าน้ำหนักสาขาสาธารณสุข'!D54</f>
        <v>12.714285714285714</v>
      </c>
      <c r="E55" s="45">
        <f>'8.4 ค่าน้ำหนักสาขาสาธารณสุข'!E54</f>
        <v>13.571428571428571</v>
      </c>
      <c r="F55" s="45">
        <f>'8.4 ค่าน้ำหนักสาขาสาธารณสุข'!F54</f>
        <v>18.857142857142858</v>
      </c>
      <c r="G55" s="45">
        <f>'8.4 ค่าน้ำหนักสาขาสาธารณสุข'!G54</f>
        <v>13.857142857142858</v>
      </c>
      <c r="H55" s="45">
        <f>'8.4 ค่าน้ำหนักสาขาสาธารณสุข'!H54</f>
        <v>8.1428571428571423</v>
      </c>
      <c r="I55" s="45">
        <f>'8.4 ค่าน้ำหนักสาขาสาธารณสุข'!I54</f>
        <v>87.857142857142861</v>
      </c>
      <c r="J55" s="77"/>
    </row>
    <row r="56" spans="1:10" x14ac:dyDescent="0.15">
      <c r="B56" s="12"/>
      <c r="C56" s="45"/>
      <c r="D56" s="45"/>
      <c r="E56" s="45"/>
      <c r="F56" s="45"/>
      <c r="G56" s="45"/>
      <c r="H56" s="45"/>
      <c r="I56" s="45"/>
      <c r="J56" s="77"/>
    </row>
    <row r="57" spans="1:10" x14ac:dyDescent="0.15">
      <c r="B57" s="12"/>
      <c r="C57" s="45"/>
      <c r="D57" s="45"/>
      <c r="E57" s="45"/>
      <c r="F57" s="45"/>
      <c r="G57" s="45"/>
      <c r="H57" s="45"/>
      <c r="I57" s="45"/>
      <c r="J57" s="77"/>
    </row>
    <row r="58" spans="1:10" x14ac:dyDescent="0.15">
      <c r="B58" s="12"/>
      <c r="C58" s="45"/>
      <c r="D58" s="45"/>
      <c r="E58" s="45"/>
      <c r="F58" s="45"/>
      <c r="G58" s="45"/>
      <c r="H58" s="45"/>
      <c r="I58" s="45"/>
      <c r="J58" s="77"/>
    </row>
    <row r="59" spans="1:10" x14ac:dyDescent="0.15">
      <c r="B59" s="12"/>
      <c r="C59" s="45"/>
      <c r="D59" s="45"/>
      <c r="E59" s="45"/>
      <c r="F59" s="45"/>
      <c r="G59" s="45"/>
      <c r="H59" s="45"/>
      <c r="I59" s="45"/>
      <c r="J59" s="77"/>
    </row>
    <row r="60" spans="1:10" x14ac:dyDescent="0.15">
      <c r="B60" s="12"/>
      <c r="C60" s="45"/>
      <c r="D60" s="45"/>
      <c r="E60" s="45"/>
      <c r="F60" s="45"/>
      <c r="G60" s="45"/>
      <c r="H60" s="45"/>
      <c r="I60" s="45"/>
      <c r="J60" s="77"/>
    </row>
    <row r="61" spans="1:10" x14ac:dyDescent="0.15">
      <c r="B61" s="12"/>
      <c r="C61" s="45"/>
      <c r="D61" s="45"/>
      <c r="E61" s="45"/>
      <c r="F61" s="45"/>
      <c r="G61" s="45"/>
      <c r="H61" s="45"/>
      <c r="I61" s="45"/>
      <c r="J61" s="77"/>
    </row>
    <row r="62" spans="1:10" x14ac:dyDescent="0.15">
      <c r="B62" s="12"/>
      <c r="C62" s="45"/>
      <c r="D62" s="45"/>
      <c r="E62" s="45"/>
      <c r="F62" s="45"/>
      <c r="G62" s="45"/>
      <c r="H62" s="45"/>
      <c r="I62" s="45"/>
      <c r="J62" s="77"/>
    </row>
    <row r="63" spans="1:10" x14ac:dyDescent="0.15">
      <c r="B63" s="12"/>
      <c r="C63" s="45"/>
      <c r="D63" s="45"/>
      <c r="E63" s="45"/>
      <c r="F63" s="45"/>
      <c r="G63" s="45"/>
      <c r="H63" s="45"/>
      <c r="I63" s="45"/>
      <c r="J63" s="77"/>
    </row>
    <row r="64" spans="1:10" x14ac:dyDescent="0.15">
      <c r="B64" s="12"/>
      <c r="C64" s="44"/>
      <c r="D64" s="44"/>
      <c r="E64" s="44"/>
      <c r="F64" s="44"/>
      <c r="G64" s="44"/>
      <c r="H64" s="44"/>
      <c r="I64" s="44"/>
    </row>
    <row r="67" spans="1:9" x14ac:dyDescent="0.15">
      <c r="A67" s="41" t="s">
        <v>173</v>
      </c>
      <c r="B67" s="42" t="s">
        <v>25</v>
      </c>
    </row>
    <row r="68" spans="1:9" ht="60" x14ac:dyDescent="0.15">
      <c r="B68" s="43" t="s">
        <v>174</v>
      </c>
      <c r="C68" s="14" t="s">
        <v>77</v>
      </c>
      <c r="D68" s="14" t="s">
        <v>78</v>
      </c>
      <c r="E68" s="14" t="s">
        <v>79</v>
      </c>
      <c r="F68" s="14" t="s">
        <v>80</v>
      </c>
      <c r="G68" s="14" t="s">
        <v>58</v>
      </c>
      <c r="H68" s="14" t="s">
        <v>81</v>
      </c>
      <c r="I68" s="25" t="s">
        <v>82</v>
      </c>
    </row>
    <row r="69" spans="1:9" x14ac:dyDescent="0.15">
      <c r="B69" s="12" t="str">
        <f>'8.5 ค่าน้ำหนักสาขาทรัพยากร'!B49</f>
        <v>โครงการ 1</v>
      </c>
      <c r="C69" s="45">
        <f>'8.5 ค่าน้ำหนักสาขาทรัพยากร'!C49</f>
        <v>25</v>
      </c>
      <c r="D69" s="45">
        <f>'8.5 ค่าน้ำหนักสาขาทรัพยากร'!D49</f>
        <v>15</v>
      </c>
      <c r="E69" s="45">
        <f>'8.5 ค่าน้ำหนักสาขาทรัพยากร'!E49</f>
        <v>15</v>
      </c>
      <c r="F69" s="45">
        <f>'8.5 ค่าน้ำหนักสาขาทรัพยากร'!F49</f>
        <v>15.2</v>
      </c>
      <c r="G69" s="45">
        <f>'8.5 ค่าน้ำหนักสาขาทรัพยากร'!G49</f>
        <v>13.4</v>
      </c>
      <c r="H69" s="45">
        <f>'8.5 ค่าน้ำหนักสาขาทรัพยากร'!H49</f>
        <v>8.1999999999999993</v>
      </c>
      <c r="I69" s="45">
        <f>'8.5 ค่าน้ำหนักสาขาทรัพยากร'!I49</f>
        <v>91.800000000000011</v>
      </c>
    </row>
    <row r="70" spans="1:9" x14ac:dyDescent="0.15">
      <c r="B70" s="12" t="str">
        <f>'8.5 ค่าน้ำหนักสาขาทรัพยากร'!B50</f>
        <v>โครงการ 2</v>
      </c>
      <c r="C70" s="45">
        <f>'8.5 ค่าน้ำหนักสาขาทรัพยากร'!C50</f>
        <v>23</v>
      </c>
      <c r="D70" s="45">
        <f>'8.5 ค่าน้ำหนักสาขาทรัพยากร'!D50</f>
        <v>14</v>
      </c>
      <c r="E70" s="45">
        <f>'8.5 ค่าน้ำหนักสาขาทรัพยากร'!E50</f>
        <v>12.8</v>
      </c>
      <c r="F70" s="45">
        <f>'8.5 ค่าน้ำหนักสาขาทรัพยากร'!F50</f>
        <v>15</v>
      </c>
      <c r="G70" s="45">
        <f>'8.5 ค่าน้ำหนักสาขาทรัพยากร'!G50</f>
        <v>14</v>
      </c>
      <c r="H70" s="45">
        <f>'8.5 ค่าน้ำหนักสาขาทรัพยากร'!H50</f>
        <v>8.1999999999999993</v>
      </c>
      <c r="I70" s="45">
        <f>'8.5 ค่าน้ำหนักสาขาทรัพยากร'!I50</f>
        <v>87</v>
      </c>
    </row>
    <row r="71" spans="1:9" x14ac:dyDescent="0.15">
      <c r="B71" s="12" t="str">
        <f>'8.5 ค่าน้ำหนักสาขาทรัพยากร'!B51</f>
        <v>โครงการ 3</v>
      </c>
      <c r="C71" s="45">
        <f>'8.5 ค่าน้ำหนักสาขาทรัพยากร'!C51</f>
        <v>17</v>
      </c>
      <c r="D71" s="45">
        <f>'8.5 ค่าน้ำหนักสาขาทรัพยากร'!D51</f>
        <v>11.6</v>
      </c>
      <c r="E71" s="45">
        <f>'8.5 ค่าน้ำหนักสาขาทรัพยากร'!E51</f>
        <v>10.8</v>
      </c>
      <c r="F71" s="45">
        <f>'8.5 ค่าน้ำหนักสาขาทรัพยากร'!F51</f>
        <v>13</v>
      </c>
      <c r="G71" s="45">
        <f>'8.5 ค่าน้ำหนักสาขาทรัพยากร'!G51</f>
        <v>13</v>
      </c>
      <c r="H71" s="45">
        <f>'8.5 ค่าน้ำหนักสาขาทรัพยากร'!H51</f>
        <v>7.2</v>
      </c>
      <c r="I71" s="45">
        <f>'8.5 ค่าน้ำหนักสาขาทรัพยากร'!I51</f>
        <v>72.600000000000009</v>
      </c>
    </row>
    <row r="72" spans="1:9" x14ac:dyDescent="0.15">
      <c r="B72" s="12" t="str">
        <f>'8.5 ค่าน้ำหนักสาขาทรัพยากร'!B52</f>
        <v>โครงการ 4</v>
      </c>
      <c r="C72" s="45">
        <f>'8.5 ค่าน้ำหนักสาขาทรัพยากร'!C52</f>
        <v>23</v>
      </c>
      <c r="D72" s="45">
        <f>'8.5 ค่าน้ำหนักสาขาทรัพยากร'!D52</f>
        <v>13.8</v>
      </c>
      <c r="E72" s="45">
        <f>'8.5 ค่าน้ำหนักสาขาทรัพยากร'!E52</f>
        <v>13.8</v>
      </c>
      <c r="F72" s="45">
        <f>'8.5 ค่าน้ำหนักสาขาทรัพยากร'!F52</f>
        <v>14.8</v>
      </c>
      <c r="G72" s="45">
        <f>'8.5 ค่าน้ำหนักสาขาทรัพยากร'!G52</f>
        <v>10.4</v>
      </c>
      <c r="H72" s="45">
        <f>'8.5 ค่าน้ำหนักสาขาทรัพยากร'!H52</f>
        <v>8.4</v>
      </c>
      <c r="I72" s="45">
        <f>'8.5 ค่าน้ำหนักสาขาทรัพยากร'!I52</f>
        <v>84.2</v>
      </c>
    </row>
    <row r="73" spans="1:9" x14ac:dyDescent="0.15">
      <c r="B73" s="12"/>
      <c r="C73" s="45"/>
      <c r="D73" s="45"/>
      <c r="E73" s="45"/>
      <c r="F73" s="45"/>
      <c r="G73" s="45"/>
      <c r="H73" s="45"/>
      <c r="I73" s="45"/>
    </row>
    <row r="74" spans="1:9" x14ac:dyDescent="0.15">
      <c r="B74" s="12"/>
      <c r="C74" s="45"/>
      <c r="D74" s="45"/>
      <c r="E74" s="45"/>
      <c r="F74" s="45"/>
      <c r="G74" s="45"/>
      <c r="H74" s="45"/>
      <c r="I74" s="45"/>
    </row>
    <row r="75" spans="1:9" x14ac:dyDescent="0.15">
      <c r="B75" s="12"/>
      <c r="C75" s="45"/>
      <c r="D75" s="45"/>
      <c r="E75" s="45"/>
      <c r="F75" s="45"/>
      <c r="G75" s="45"/>
      <c r="H75" s="45"/>
      <c r="I75" s="45"/>
    </row>
    <row r="76" spans="1:9" x14ac:dyDescent="0.15">
      <c r="B76" s="12"/>
      <c r="C76" s="45"/>
      <c r="D76" s="45"/>
      <c r="E76" s="45"/>
      <c r="F76" s="45"/>
      <c r="G76" s="45"/>
      <c r="H76" s="45"/>
      <c r="I76" s="45"/>
    </row>
    <row r="77" spans="1:9" x14ac:dyDescent="0.15">
      <c r="B77" s="12"/>
      <c r="C77" s="45"/>
      <c r="D77" s="45"/>
      <c r="E77" s="45"/>
      <c r="F77" s="45"/>
      <c r="G77" s="45"/>
      <c r="H77" s="45"/>
      <c r="I77" s="45"/>
    </row>
    <row r="78" spans="1:9" x14ac:dyDescent="0.15">
      <c r="B78" s="12"/>
      <c r="C78" s="45"/>
      <c r="D78" s="45"/>
      <c r="E78" s="45"/>
      <c r="F78" s="45"/>
      <c r="G78" s="45"/>
      <c r="H78" s="45"/>
      <c r="I78" s="45"/>
    </row>
    <row r="79" spans="1:9" x14ac:dyDescent="0.15">
      <c r="B79" s="12"/>
      <c r="C79" s="45"/>
      <c r="D79" s="45"/>
      <c r="E79" s="45"/>
      <c r="F79" s="45"/>
      <c r="G79" s="45"/>
      <c r="H79" s="45"/>
      <c r="I79" s="45"/>
    </row>
    <row r="80" spans="1:9" x14ac:dyDescent="0.15">
      <c r="B80" s="12"/>
      <c r="C80" s="44"/>
      <c r="D80" s="44"/>
      <c r="E80" s="44"/>
      <c r="F80" s="44"/>
      <c r="G80" s="44"/>
      <c r="H80" s="44"/>
      <c r="I80" s="44"/>
    </row>
    <row r="83" spans="1:9" x14ac:dyDescent="0.15">
      <c r="A83" s="41" t="s">
        <v>173</v>
      </c>
      <c r="B83" s="26" t="s">
        <v>26</v>
      </c>
    </row>
    <row r="84" spans="1:9" ht="60" x14ac:dyDescent="0.15">
      <c r="B84" s="43" t="s">
        <v>174</v>
      </c>
      <c r="C84" s="14" t="s">
        <v>77</v>
      </c>
      <c r="D84" s="14" t="s">
        <v>78</v>
      </c>
      <c r="E84" s="14" t="s">
        <v>79</v>
      </c>
      <c r="F84" s="14" t="s">
        <v>80</v>
      </c>
      <c r="G84" s="14" t="s">
        <v>58</v>
      </c>
      <c r="H84" s="14" t="s">
        <v>81</v>
      </c>
      <c r="I84" s="25" t="s">
        <v>82</v>
      </c>
    </row>
    <row r="85" spans="1:9" x14ac:dyDescent="0.15">
      <c r="B85" s="12" t="str">
        <f>'8.6 ค่าน้ำหนักสาขาตั้งถิ่นฐาน'!B63</f>
        <v>โครงการ 1</v>
      </c>
      <c r="C85" s="45">
        <f>'8.6 ค่าน้ำหนักสาขาตั้งถิ่นฐาน'!C63</f>
        <v>23.125</v>
      </c>
      <c r="D85" s="45">
        <f>'8.6 ค่าน้ำหนักสาขาตั้งถิ่นฐาน'!D63</f>
        <v>14</v>
      </c>
      <c r="E85" s="45">
        <f>'8.6 ค่าน้ำหนักสาขาตั้งถิ่นฐาน'!E63</f>
        <v>13.375</v>
      </c>
      <c r="F85" s="45">
        <f>'8.6 ค่าน้ำหนักสาขาตั้งถิ่นฐาน'!F63</f>
        <v>17.875</v>
      </c>
      <c r="G85" s="45">
        <f>'8.6 ค่าน้ำหนักสาขาตั้งถิ่นฐาน'!G63</f>
        <v>11.5</v>
      </c>
      <c r="H85" s="45">
        <f>'8.6 ค่าน้ำหนักสาขาตั้งถิ่นฐาน'!H63</f>
        <v>8.875</v>
      </c>
      <c r="I85" s="45">
        <f>'8.6 ค่าน้ำหนักสาขาตั้งถิ่นฐาน'!I63</f>
        <v>88.75</v>
      </c>
    </row>
    <row r="86" spans="1:9" x14ac:dyDescent="0.15">
      <c r="B86" s="12" t="str">
        <f>'8.6 ค่าน้ำหนักสาขาตั้งถิ่นฐาน'!B64</f>
        <v>โครงการ 2</v>
      </c>
      <c r="C86" s="45">
        <f>'8.6 ค่าน้ำหนักสาขาตั้งถิ่นฐาน'!C64</f>
        <v>19</v>
      </c>
      <c r="D86" s="45">
        <f>'8.6 ค่าน้ำหนักสาขาตั้งถิ่นฐาน'!D64</f>
        <v>13</v>
      </c>
      <c r="E86" s="45">
        <f>'8.6 ค่าน้ำหนักสาขาตั้งถิ่นฐาน'!E64</f>
        <v>12.25</v>
      </c>
      <c r="F86" s="45">
        <f>'8.6 ค่าน้ำหนักสาขาตั้งถิ่นฐาน'!F64</f>
        <v>16</v>
      </c>
      <c r="G86" s="45">
        <f>'8.6 ค่าน้ำหนักสาขาตั้งถิ่นฐาน'!G64</f>
        <v>12.875</v>
      </c>
      <c r="H86" s="45">
        <f>'8.6 ค่าน้ำหนักสาขาตั้งถิ่นฐาน'!H64</f>
        <v>7.375</v>
      </c>
      <c r="I86" s="45">
        <f>'8.6 ค่าน้ำหนักสาขาตั้งถิ่นฐาน'!I64</f>
        <v>80.5</v>
      </c>
    </row>
    <row r="87" spans="1:9" x14ac:dyDescent="0.15">
      <c r="B87" s="12" t="str">
        <f>'8.6 ค่าน้ำหนักสาขาตั้งถิ่นฐาน'!B65</f>
        <v>โครงการ 3</v>
      </c>
      <c r="C87" s="45">
        <f>'8.6 ค่าน้ำหนักสาขาตั้งถิ่นฐาน'!C65</f>
        <v>19.625</v>
      </c>
      <c r="D87" s="45">
        <f>'8.6 ค่าน้ำหนักสาขาตั้งถิ่นฐาน'!D65</f>
        <v>13.125</v>
      </c>
      <c r="E87" s="45">
        <f>'8.6 ค่าน้ำหนักสาขาตั้งถิ่นฐาน'!E65</f>
        <v>12.875</v>
      </c>
      <c r="F87" s="45">
        <f>'8.6 ค่าน้ำหนักสาขาตั้งถิ่นฐาน'!F65</f>
        <v>15.875</v>
      </c>
      <c r="G87" s="45">
        <f>'8.6 ค่าน้ำหนักสาขาตั้งถิ่นฐาน'!G65</f>
        <v>13.375</v>
      </c>
      <c r="H87" s="45">
        <f>'8.6 ค่าน้ำหนักสาขาตั้งถิ่นฐาน'!H65</f>
        <v>6.25</v>
      </c>
      <c r="I87" s="45">
        <f>'8.6 ค่าน้ำหนักสาขาตั้งถิ่นฐาน'!I65</f>
        <v>81.125</v>
      </c>
    </row>
    <row r="88" spans="1:9" x14ac:dyDescent="0.15">
      <c r="B88" s="12" t="str">
        <f>'8.6 ค่าน้ำหนักสาขาตั้งถิ่นฐาน'!B66</f>
        <v>โครงการ 4</v>
      </c>
      <c r="C88" s="45">
        <f>'8.6 ค่าน้ำหนักสาขาตั้งถิ่นฐาน'!C66</f>
        <v>23.125</v>
      </c>
      <c r="D88" s="45">
        <f>'8.6 ค่าน้ำหนักสาขาตั้งถิ่นฐาน'!D66</f>
        <v>14.25</v>
      </c>
      <c r="E88" s="45">
        <f>'8.6 ค่าน้ำหนักสาขาตั้งถิ่นฐาน'!E66</f>
        <v>13.25</v>
      </c>
      <c r="F88" s="45">
        <f>'8.6 ค่าน้ำหนักสาขาตั้งถิ่นฐาน'!F66</f>
        <v>18</v>
      </c>
      <c r="G88" s="45">
        <f>'8.6 ค่าน้ำหนักสาขาตั้งถิ่นฐาน'!G66</f>
        <v>13.5</v>
      </c>
      <c r="H88" s="45">
        <f>'8.6 ค่าน้ำหนักสาขาตั้งถิ่นฐาน'!H66</f>
        <v>8.125</v>
      </c>
      <c r="I88" s="45">
        <f>'8.6 ค่าน้ำหนักสาขาตั้งถิ่นฐาน'!I66</f>
        <v>90.25</v>
      </c>
    </row>
    <row r="89" spans="1:9" x14ac:dyDescent="0.15">
      <c r="B89" s="12"/>
      <c r="C89" s="45"/>
      <c r="D89" s="45"/>
      <c r="E89" s="45"/>
      <c r="F89" s="45"/>
      <c r="G89" s="45"/>
      <c r="H89" s="45"/>
      <c r="I89" s="45"/>
    </row>
    <row r="90" spans="1:9" x14ac:dyDescent="0.15">
      <c r="B90" s="12"/>
      <c r="C90" s="45"/>
      <c r="D90" s="45"/>
      <c r="E90" s="45"/>
      <c r="F90" s="45"/>
      <c r="G90" s="45"/>
      <c r="H90" s="45"/>
      <c r="I90" s="45"/>
    </row>
    <row r="91" spans="1:9" x14ac:dyDescent="0.15">
      <c r="B91" s="12"/>
      <c r="C91" s="45"/>
      <c r="D91" s="45"/>
      <c r="E91" s="45"/>
      <c r="F91" s="45"/>
      <c r="G91" s="45"/>
      <c r="H91" s="45"/>
      <c r="I91" s="45"/>
    </row>
    <row r="92" spans="1:9" x14ac:dyDescent="0.15">
      <c r="B92" s="12"/>
      <c r="C92" s="45"/>
      <c r="D92" s="45"/>
      <c r="E92" s="45"/>
      <c r="F92" s="45"/>
      <c r="G92" s="45"/>
      <c r="H92" s="45"/>
      <c r="I92" s="45"/>
    </row>
    <row r="93" spans="1:9" x14ac:dyDescent="0.15">
      <c r="B93" s="12"/>
      <c r="C93" s="45"/>
      <c r="D93" s="45"/>
      <c r="E93" s="45"/>
      <c r="F93" s="45"/>
      <c r="G93" s="45"/>
      <c r="H93" s="45"/>
      <c r="I93" s="45"/>
    </row>
    <row r="94" spans="1:9" x14ac:dyDescent="0.15">
      <c r="B94" s="12"/>
      <c r="C94" s="45"/>
      <c r="D94" s="45"/>
      <c r="E94" s="45"/>
      <c r="F94" s="45"/>
      <c r="G94" s="45"/>
      <c r="H94" s="45"/>
      <c r="I94" s="45"/>
    </row>
    <row r="95" spans="1:9" x14ac:dyDescent="0.15">
      <c r="B95" s="12"/>
      <c r="C95" s="12"/>
      <c r="D95" s="12"/>
      <c r="E95" s="12"/>
      <c r="F95" s="12"/>
      <c r="G95" s="12"/>
      <c r="H95" s="12"/>
      <c r="I95" s="12"/>
    </row>
    <row r="96" spans="1:9" x14ac:dyDescent="0.15">
      <c r="B96" s="12"/>
      <c r="C96" s="12"/>
      <c r="D96" s="12"/>
      <c r="E96" s="12"/>
      <c r="F96" s="12"/>
      <c r="G96" s="12"/>
      <c r="H96" s="12"/>
      <c r="I96" s="1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5B463-F025-4596-B147-69BF577DACC2}">
  <dimension ref="B3:J52"/>
  <sheetViews>
    <sheetView zoomScale="90" workbookViewId="0">
      <selection activeCell="B48" sqref="B48:B52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43" t="s">
        <v>174</v>
      </c>
      <c r="C3" s="14" t="s">
        <v>77</v>
      </c>
      <c r="D3" s="14" t="s">
        <v>78</v>
      </c>
      <c r="E3" s="14" t="s">
        <v>79</v>
      </c>
      <c r="F3" s="14" t="s">
        <v>80</v>
      </c>
      <c r="G3" s="14" t="s">
        <v>58</v>
      </c>
      <c r="H3" s="14" t="s">
        <v>81</v>
      </c>
      <c r="I3" s="25" t="s">
        <v>82</v>
      </c>
      <c r="J3" s="14" t="s">
        <v>175</v>
      </c>
    </row>
    <row r="4" spans="2:10" x14ac:dyDescent="0.15">
      <c r="B4" s="191" t="s">
        <v>49</v>
      </c>
      <c r="C4" s="46">
        <v>20</v>
      </c>
      <c r="D4" s="46">
        <v>15</v>
      </c>
      <c r="E4" s="46">
        <v>15</v>
      </c>
      <c r="F4" s="46">
        <v>15</v>
      </c>
      <c r="G4" s="46">
        <v>15</v>
      </c>
      <c r="H4" s="46">
        <v>8</v>
      </c>
      <c r="I4" s="46">
        <f>SUM(C4:H4)</f>
        <v>88</v>
      </c>
      <c r="J4" s="193">
        <f>SUM(I4:I8)/5</f>
        <v>93.8</v>
      </c>
    </row>
    <row r="5" spans="2:10" x14ac:dyDescent="0.15">
      <c r="B5" s="192"/>
      <c r="C5" s="46">
        <v>25</v>
      </c>
      <c r="D5" s="46">
        <v>15</v>
      </c>
      <c r="E5" s="46">
        <v>15</v>
      </c>
      <c r="F5" s="46">
        <v>20</v>
      </c>
      <c r="G5" s="46">
        <v>15</v>
      </c>
      <c r="H5" s="46">
        <v>5</v>
      </c>
      <c r="I5" s="46">
        <f t="shared" ref="I5:I8" si="0">SUM(C5:H5)</f>
        <v>95</v>
      </c>
      <c r="J5" s="193"/>
    </row>
    <row r="6" spans="2:10" x14ac:dyDescent="0.15">
      <c r="B6" s="192"/>
      <c r="C6" s="46">
        <v>25</v>
      </c>
      <c r="D6" s="46">
        <v>15</v>
      </c>
      <c r="E6" s="46">
        <v>14</v>
      </c>
      <c r="F6" s="46">
        <v>20</v>
      </c>
      <c r="G6" s="46">
        <v>15</v>
      </c>
      <c r="H6" s="46">
        <v>9</v>
      </c>
      <c r="I6" s="46">
        <f t="shared" si="0"/>
        <v>98</v>
      </c>
      <c r="J6" s="193"/>
    </row>
    <row r="7" spans="2:10" x14ac:dyDescent="0.15">
      <c r="B7" s="192"/>
      <c r="C7" s="46">
        <v>25</v>
      </c>
      <c r="D7" s="46">
        <v>15</v>
      </c>
      <c r="E7" s="46">
        <v>15</v>
      </c>
      <c r="F7" s="46">
        <v>20</v>
      </c>
      <c r="G7" s="46">
        <v>15</v>
      </c>
      <c r="H7" s="46">
        <v>5</v>
      </c>
      <c r="I7" s="46">
        <f t="shared" si="0"/>
        <v>95</v>
      </c>
      <c r="J7" s="193"/>
    </row>
    <row r="8" spans="2:10" x14ac:dyDescent="0.15">
      <c r="B8" s="192"/>
      <c r="C8" s="46">
        <v>25</v>
      </c>
      <c r="D8" s="46">
        <v>15</v>
      </c>
      <c r="E8" s="46">
        <v>15</v>
      </c>
      <c r="F8" s="46">
        <v>20</v>
      </c>
      <c r="G8" s="46">
        <v>15</v>
      </c>
      <c r="H8" s="46">
        <v>3</v>
      </c>
      <c r="I8" s="46">
        <f t="shared" si="0"/>
        <v>93</v>
      </c>
      <c r="J8" s="193"/>
    </row>
    <row r="9" spans="2:10" x14ac:dyDescent="0.15">
      <c r="B9" s="194" t="s">
        <v>50</v>
      </c>
      <c r="C9" s="12">
        <v>20</v>
      </c>
      <c r="D9" s="12">
        <v>15</v>
      </c>
      <c r="E9" s="12">
        <v>15</v>
      </c>
      <c r="F9" s="12">
        <v>15</v>
      </c>
      <c r="G9" s="12">
        <v>15</v>
      </c>
      <c r="H9" s="12">
        <v>7</v>
      </c>
      <c r="I9" s="12">
        <f t="shared" ref="I9:I40" si="1">SUM(C9:H9)</f>
        <v>87</v>
      </c>
      <c r="J9" s="193">
        <f t="shared" ref="J9" si="2">SUM(I9:I13)/5</f>
        <v>85.6</v>
      </c>
    </row>
    <row r="10" spans="2:10" x14ac:dyDescent="0.15">
      <c r="B10" s="195"/>
      <c r="C10" s="12">
        <v>25</v>
      </c>
      <c r="D10" s="12">
        <v>15</v>
      </c>
      <c r="E10" s="12">
        <v>15</v>
      </c>
      <c r="F10" s="12">
        <v>15</v>
      </c>
      <c r="G10" s="12">
        <v>15</v>
      </c>
      <c r="H10" s="12">
        <v>5</v>
      </c>
      <c r="I10" s="12">
        <f t="shared" si="1"/>
        <v>90</v>
      </c>
      <c r="J10" s="193"/>
    </row>
    <row r="11" spans="2:10" x14ac:dyDescent="0.15">
      <c r="B11" s="195"/>
      <c r="C11" s="12">
        <v>20</v>
      </c>
      <c r="D11" s="12">
        <v>12</v>
      </c>
      <c r="E11" s="12">
        <v>13</v>
      </c>
      <c r="F11" s="12">
        <v>18</v>
      </c>
      <c r="G11" s="12">
        <v>14</v>
      </c>
      <c r="H11" s="12">
        <v>8</v>
      </c>
      <c r="I11" s="12">
        <f t="shared" si="1"/>
        <v>85</v>
      </c>
      <c r="J11" s="193"/>
    </row>
    <row r="12" spans="2:10" x14ac:dyDescent="0.15">
      <c r="B12" s="195"/>
      <c r="C12" s="12">
        <v>25</v>
      </c>
      <c r="D12" s="12">
        <v>15</v>
      </c>
      <c r="E12" s="12">
        <v>15</v>
      </c>
      <c r="F12" s="12">
        <v>15</v>
      </c>
      <c r="G12" s="12">
        <v>10</v>
      </c>
      <c r="H12" s="12">
        <v>5</v>
      </c>
      <c r="I12" s="12">
        <f t="shared" si="1"/>
        <v>85</v>
      </c>
      <c r="J12" s="193"/>
    </row>
    <row r="13" spans="2:10" x14ac:dyDescent="0.15">
      <c r="B13" s="195"/>
      <c r="C13" s="12">
        <v>20</v>
      </c>
      <c r="D13" s="12">
        <v>10</v>
      </c>
      <c r="E13" s="12">
        <v>15</v>
      </c>
      <c r="F13" s="12">
        <v>18</v>
      </c>
      <c r="G13" s="12">
        <v>15</v>
      </c>
      <c r="H13" s="12">
        <v>3</v>
      </c>
      <c r="I13" s="12">
        <f t="shared" si="1"/>
        <v>81</v>
      </c>
      <c r="J13" s="193"/>
    </row>
    <row r="14" spans="2:10" x14ac:dyDescent="0.15">
      <c r="B14" s="191" t="s">
        <v>51</v>
      </c>
      <c r="C14" s="46">
        <v>20</v>
      </c>
      <c r="D14" s="46">
        <v>15</v>
      </c>
      <c r="E14" s="46">
        <v>15</v>
      </c>
      <c r="F14" s="46">
        <v>15</v>
      </c>
      <c r="G14" s="46">
        <v>15</v>
      </c>
      <c r="H14" s="46">
        <v>7</v>
      </c>
      <c r="I14" s="46">
        <f t="shared" si="1"/>
        <v>87</v>
      </c>
      <c r="J14" s="193">
        <f t="shared" ref="J14" si="3">SUM(I14:I18)/5</f>
        <v>83.4</v>
      </c>
    </row>
    <row r="15" spans="2:10" x14ac:dyDescent="0.15">
      <c r="B15" s="192"/>
      <c r="C15" s="46">
        <v>20</v>
      </c>
      <c r="D15" s="46">
        <v>15</v>
      </c>
      <c r="E15" s="46">
        <v>10</v>
      </c>
      <c r="F15" s="46">
        <v>15</v>
      </c>
      <c r="G15" s="46">
        <v>15</v>
      </c>
      <c r="H15" s="46">
        <v>5</v>
      </c>
      <c r="I15" s="46">
        <f t="shared" si="1"/>
        <v>80</v>
      </c>
      <c r="J15" s="193"/>
    </row>
    <row r="16" spans="2:10" x14ac:dyDescent="0.15">
      <c r="B16" s="192"/>
      <c r="C16" s="46">
        <v>18</v>
      </c>
      <c r="D16" s="46">
        <v>10</v>
      </c>
      <c r="E16" s="46">
        <v>12</v>
      </c>
      <c r="F16" s="46">
        <v>18</v>
      </c>
      <c r="G16" s="46">
        <v>14</v>
      </c>
      <c r="H16" s="46">
        <v>6</v>
      </c>
      <c r="I16" s="46">
        <f t="shared" si="1"/>
        <v>78</v>
      </c>
      <c r="J16" s="193"/>
    </row>
    <row r="17" spans="2:10" x14ac:dyDescent="0.15">
      <c r="B17" s="192"/>
      <c r="C17" s="46">
        <v>25</v>
      </c>
      <c r="D17" s="46">
        <v>15</v>
      </c>
      <c r="E17" s="46">
        <v>15</v>
      </c>
      <c r="F17" s="46">
        <v>15</v>
      </c>
      <c r="G17" s="46">
        <v>15</v>
      </c>
      <c r="H17" s="46">
        <v>5</v>
      </c>
      <c r="I17" s="46">
        <f t="shared" si="1"/>
        <v>90</v>
      </c>
      <c r="J17" s="193"/>
    </row>
    <row r="18" spans="2:10" x14ac:dyDescent="0.15">
      <c r="B18" s="192"/>
      <c r="C18" s="46">
        <v>18</v>
      </c>
      <c r="D18" s="46">
        <v>13</v>
      </c>
      <c r="E18" s="46">
        <v>15</v>
      </c>
      <c r="F18" s="46">
        <v>18</v>
      </c>
      <c r="G18" s="46">
        <v>15</v>
      </c>
      <c r="H18" s="46">
        <v>3</v>
      </c>
      <c r="I18" s="46">
        <f t="shared" si="1"/>
        <v>82</v>
      </c>
      <c r="J18" s="193"/>
    </row>
    <row r="19" spans="2:10" x14ac:dyDescent="0.15">
      <c r="B19" s="194" t="s">
        <v>52</v>
      </c>
      <c r="C19" s="12">
        <v>20</v>
      </c>
      <c r="D19" s="12">
        <v>15</v>
      </c>
      <c r="E19" s="12">
        <v>15</v>
      </c>
      <c r="F19" s="12">
        <v>15</v>
      </c>
      <c r="G19" s="12">
        <v>15</v>
      </c>
      <c r="H19" s="12">
        <v>8</v>
      </c>
      <c r="I19" s="12">
        <f t="shared" si="1"/>
        <v>88</v>
      </c>
      <c r="J19" s="193">
        <f t="shared" ref="J19" si="4">SUM(I19:I23)/5</f>
        <v>84.8</v>
      </c>
    </row>
    <row r="20" spans="2:10" x14ac:dyDescent="0.15">
      <c r="B20" s="195"/>
      <c r="C20" s="12">
        <v>25</v>
      </c>
      <c r="D20" s="12">
        <v>15</v>
      </c>
      <c r="E20" s="12">
        <v>15</v>
      </c>
      <c r="F20" s="12">
        <v>15</v>
      </c>
      <c r="G20" s="12">
        <v>15</v>
      </c>
      <c r="H20" s="12">
        <v>5</v>
      </c>
      <c r="I20" s="12">
        <f t="shared" si="1"/>
        <v>90</v>
      </c>
      <c r="J20" s="193"/>
    </row>
    <row r="21" spans="2:10" x14ac:dyDescent="0.15">
      <c r="B21" s="195"/>
      <c r="C21" s="12">
        <v>17</v>
      </c>
      <c r="D21" s="12">
        <v>10</v>
      </c>
      <c r="E21" s="12">
        <v>11</v>
      </c>
      <c r="F21" s="12">
        <v>17</v>
      </c>
      <c r="G21" s="12">
        <v>12</v>
      </c>
      <c r="H21" s="12">
        <v>6</v>
      </c>
      <c r="I21" s="12">
        <f t="shared" si="1"/>
        <v>73</v>
      </c>
      <c r="J21" s="193"/>
    </row>
    <row r="22" spans="2:10" x14ac:dyDescent="0.15">
      <c r="B22" s="195"/>
      <c r="C22" s="12">
        <v>25</v>
      </c>
      <c r="D22" s="12">
        <v>15</v>
      </c>
      <c r="E22" s="12">
        <v>10</v>
      </c>
      <c r="F22" s="12">
        <v>15</v>
      </c>
      <c r="G22" s="12">
        <v>15</v>
      </c>
      <c r="H22" s="12">
        <v>5</v>
      </c>
      <c r="I22" s="12">
        <f t="shared" si="1"/>
        <v>85</v>
      </c>
      <c r="J22" s="193"/>
    </row>
    <row r="23" spans="2:10" x14ac:dyDescent="0.15">
      <c r="B23" s="195"/>
      <c r="C23" s="12">
        <v>18</v>
      </c>
      <c r="D23" s="12">
        <v>15</v>
      </c>
      <c r="E23" s="12">
        <v>15</v>
      </c>
      <c r="F23" s="12">
        <v>20</v>
      </c>
      <c r="G23" s="12">
        <v>15</v>
      </c>
      <c r="H23" s="12">
        <v>5</v>
      </c>
      <c r="I23" s="12">
        <f t="shared" si="1"/>
        <v>88</v>
      </c>
      <c r="J23" s="193"/>
    </row>
    <row r="24" spans="2:10" x14ac:dyDescent="0.15">
      <c r="B24" s="196" t="s">
        <v>53</v>
      </c>
      <c r="C24" s="46"/>
      <c r="D24" s="46"/>
      <c r="E24" s="46"/>
      <c r="F24" s="46"/>
      <c r="G24" s="46"/>
      <c r="H24" s="46"/>
      <c r="I24" s="46">
        <f t="shared" si="1"/>
        <v>0</v>
      </c>
      <c r="J24" s="193">
        <f t="shared" ref="J24" si="5">SUM(I24:I26)/3</f>
        <v>0</v>
      </c>
    </row>
    <row r="25" spans="2:10" x14ac:dyDescent="0.15">
      <c r="B25" s="196"/>
      <c r="C25" s="46"/>
      <c r="D25" s="46"/>
      <c r="E25" s="46"/>
      <c r="F25" s="46"/>
      <c r="G25" s="46"/>
      <c r="H25" s="46"/>
      <c r="I25" s="46">
        <f t="shared" si="1"/>
        <v>0</v>
      </c>
      <c r="J25" s="193"/>
    </row>
    <row r="26" spans="2:10" x14ac:dyDescent="0.15">
      <c r="B26" s="196"/>
      <c r="C26" s="46"/>
      <c r="D26" s="46"/>
      <c r="E26" s="46"/>
      <c r="F26" s="46"/>
      <c r="G26" s="46"/>
      <c r="H26" s="46"/>
      <c r="I26" s="46">
        <f t="shared" si="1"/>
        <v>0</v>
      </c>
      <c r="J26" s="193"/>
    </row>
    <row r="27" spans="2:10" x14ac:dyDescent="0.15">
      <c r="B27" s="194" t="s">
        <v>54</v>
      </c>
      <c r="C27" s="12"/>
      <c r="D27" s="12"/>
      <c r="E27" s="12"/>
      <c r="F27" s="12"/>
      <c r="G27" s="12"/>
      <c r="H27" s="12"/>
      <c r="I27" s="12">
        <f t="shared" si="1"/>
        <v>0</v>
      </c>
      <c r="J27" s="193">
        <f t="shared" ref="J27" si="6">SUM(I27:I29)/3</f>
        <v>0</v>
      </c>
    </row>
    <row r="28" spans="2:10" x14ac:dyDescent="0.15">
      <c r="B28" s="195"/>
      <c r="C28" s="12"/>
      <c r="D28" s="12"/>
      <c r="E28" s="12"/>
      <c r="F28" s="12"/>
      <c r="G28" s="12"/>
      <c r="H28" s="12"/>
      <c r="I28" s="12">
        <f t="shared" si="1"/>
        <v>0</v>
      </c>
      <c r="J28" s="193"/>
    </row>
    <row r="29" spans="2:10" x14ac:dyDescent="0.15">
      <c r="B29" s="195"/>
      <c r="C29" s="12"/>
      <c r="D29" s="12"/>
      <c r="E29" s="12"/>
      <c r="F29" s="12"/>
      <c r="G29" s="12"/>
      <c r="H29" s="12"/>
      <c r="I29" s="12">
        <f t="shared" si="1"/>
        <v>0</v>
      </c>
      <c r="J29" s="193"/>
    </row>
    <row r="30" spans="2:10" x14ac:dyDescent="0.15">
      <c r="B30" s="191" t="s">
        <v>55</v>
      </c>
      <c r="C30" s="46"/>
      <c r="D30" s="46"/>
      <c r="E30" s="46"/>
      <c r="F30" s="46"/>
      <c r="G30" s="46"/>
      <c r="H30" s="46"/>
      <c r="I30" s="46">
        <f t="shared" si="1"/>
        <v>0</v>
      </c>
      <c r="J30" s="193">
        <f t="shared" ref="J30" si="7">SUM(I30:I32)/3</f>
        <v>0</v>
      </c>
    </row>
    <row r="31" spans="2:10" x14ac:dyDescent="0.15">
      <c r="B31" s="192"/>
      <c r="C31" s="46"/>
      <c r="D31" s="46"/>
      <c r="E31" s="46"/>
      <c r="F31" s="46"/>
      <c r="G31" s="46"/>
      <c r="H31" s="46"/>
      <c r="I31" s="46">
        <f t="shared" si="1"/>
        <v>0</v>
      </c>
      <c r="J31" s="193"/>
    </row>
    <row r="32" spans="2:10" x14ac:dyDescent="0.15">
      <c r="B32" s="192"/>
      <c r="C32" s="46"/>
      <c r="D32" s="46"/>
      <c r="E32" s="46"/>
      <c r="F32" s="46"/>
      <c r="G32" s="46"/>
      <c r="H32" s="46"/>
      <c r="I32" s="46">
        <f t="shared" si="1"/>
        <v>0</v>
      </c>
      <c r="J32" s="193"/>
    </row>
    <row r="33" spans="2:10" x14ac:dyDescent="0.15">
      <c r="B33" s="194" t="s">
        <v>56</v>
      </c>
      <c r="C33" s="12"/>
      <c r="D33" s="12"/>
      <c r="E33" s="12"/>
      <c r="F33" s="12"/>
      <c r="G33" s="12"/>
      <c r="H33" s="12"/>
      <c r="I33" s="12">
        <f t="shared" si="1"/>
        <v>0</v>
      </c>
      <c r="J33" s="197">
        <f>SUM(I33:I36)/4</f>
        <v>0</v>
      </c>
    </row>
    <row r="34" spans="2:10" x14ac:dyDescent="0.15">
      <c r="B34" s="195"/>
      <c r="C34" s="12"/>
      <c r="D34" s="12"/>
      <c r="E34" s="12"/>
      <c r="F34" s="12"/>
      <c r="G34" s="12"/>
      <c r="H34" s="12"/>
      <c r="I34" s="12">
        <f t="shared" si="1"/>
        <v>0</v>
      </c>
      <c r="J34" s="198"/>
    </row>
    <row r="35" spans="2:10" x14ac:dyDescent="0.15">
      <c r="B35" s="195"/>
      <c r="C35" s="12"/>
      <c r="D35" s="12"/>
      <c r="E35" s="12"/>
      <c r="F35" s="12"/>
      <c r="G35" s="12"/>
      <c r="H35" s="12"/>
      <c r="I35" s="12">
        <f t="shared" si="1"/>
        <v>0</v>
      </c>
      <c r="J35" s="198"/>
    </row>
    <row r="36" spans="2:10" x14ac:dyDescent="0.15">
      <c r="B36" s="195"/>
      <c r="C36" s="12"/>
      <c r="D36" s="12"/>
      <c r="E36" s="12"/>
      <c r="F36" s="12"/>
      <c r="G36" s="12"/>
      <c r="H36" s="12"/>
      <c r="I36" s="12">
        <f t="shared" si="1"/>
        <v>0</v>
      </c>
      <c r="J36" s="199"/>
    </row>
    <row r="37" spans="2:10" x14ac:dyDescent="0.15">
      <c r="B37" s="196" t="s">
        <v>57</v>
      </c>
      <c r="C37" s="46"/>
      <c r="D37" s="46"/>
      <c r="E37" s="46"/>
      <c r="F37" s="46"/>
      <c r="G37" s="46"/>
      <c r="H37" s="46"/>
      <c r="I37" s="46">
        <f t="shared" si="1"/>
        <v>0</v>
      </c>
      <c r="J37" s="200">
        <f t="shared" ref="J37" si="8">SUM(I37:I40)/4</f>
        <v>0</v>
      </c>
    </row>
    <row r="38" spans="2:10" x14ac:dyDescent="0.15">
      <c r="B38" s="196"/>
      <c r="C38" s="46"/>
      <c r="D38" s="46"/>
      <c r="E38" s="46"/>
      <c r="F38" s="46"/>
      <c r="G38" s="46"/>
      <c r="H38" s="46"/>
      <c r="I38" s="46">
        <f t="shared" si="1"/>
        <v>0</v>
      </c>
      <c r="J38" s="201"/>
    </row>
    <row r="39" spans="2:10" x14ac:dyDescent="0.15">
      <c r="B39" s="196"/>
      <c r="C39" s="46"/>
      <c r="D39" s="46"/>
      <c r="E39" s="46"/>
      <c r="F39" s="46"/>
      <c r="G39" s="46"/>
      <c r="H39" s="46"/>
      <c r="I39" s="46">
        <f t="shared" si="1"/>
        <v>0</v>
      </c>
      <c r="J39" s="201"/>
    </row>
    <row r="40" spans="2:10" x14ac:dyDescent="0.15">
      <c r="B40" s="196"/>
      <c r="C40" s="46"/>
      <c r="D40" s="46"/>
      <c r="E40" s="46"/>
      <c r="F40" s="46"/>
      <c r="G40" s="46"/>
      <c r="H40" s="46"/>
      <c r="I40" s="46">
        <f t="shared" si="1"/>
        <v>0</v>
      </c>
      <c r="J40" s="202"/>
    </row>
    <row r="42" spans="2:10" x14ac:dyDescent="0.15">
      <c r="B42" s="47" t="s">
        <v>176</v>
      </c>
    </row>
    <row r="43" spans="2:10" ht="60" x14ac:dyDescent="0.15">
      <c r="B43" s="43" t="s">
        <v>174</v>
      </c>
      <c r="C43" s="14" t="s">
        <v>77</v>
      </c>
      <c r="D43" s="14" t="s">
        <v>78</v>
      </c>
      <c r="E43" s="14" t="s">
        <v>79</v>
      </c>
      <c r="F43" s="14" t="s">
        <v>80</v>
      </c>
      <c r="G43" s="14" t="s">
        <v>58</v>
      </c>
      <c r="H43" s="14" t="s">
        <v>81</v>
      </c>
      <c r="I43" s="25" t="s">
        <v>82</v>
      </c>
      <c r="J43" s="48"/>
    </row>
    <row r="44" spans="2:10" x14ac:dyDescent="0.15">
      <c r="B44" s="12" t="s">
        <v>49</v>
      </c>
      <c r="C44" s="44">
        <f t="shared" ref="C44:H44" si="9">AVERAGE(C4:C8)</f>
        <v>24</v>
      </c>
      <c r="D44" s="44">
        <f t="shared" si="9"/>
        <v>15</v>
      </c>
      <c r="E44" s="44">
        <f t="shared" si="9"/>
        <v>14.8</v>
      </c>
      <c r="F44" s="44">
        <f t="shared" si="9"/>
        <v>19</v>
      </c>
      <c r="G44" s="44">
        <f t="shared" si="9"/>
        <v>15</v>
      </c>
      <c r="H44" s="44">
        <f t="shared" si="9"/>
        <v>6</v>
      </c>
      <c r="I44" s="44">
        <f>SUM(C44:H44)</f>
        <v>93.8</v>
      </c>
    </row>
    <row r="45" spans="2:10" x14ac:dyDescent="0.15">
      <c r="B45" s="12" t="s">
        <v>50</v>
      </c>
      <c r="C45" s="44">
        <f t="shared" ref="C45:H45" si="10">AVERAGE(C9:C13)</f>
        <v>22</v>
      </c>
      <c r="D45" s="44">
        <f t="shared" si="10"/>
        <v>13.4</v>
      </c>
      <c r="E45" s="44">
        <f t="shared" si="10"/>
        <v>14.6</v>
      </c>
      <c r="F45" s="44">
        <f t="shared" si="10"/>
        <v>16.2</v>
      </c>
      <c r="G45" s="44">
        <f t="shared" si="10"/>
        <v>13.8</v>
      </c>
      <c r="H45" s="44">
        <f t="shared" si="10"/>
        <v>5.6</v>
      </c>
      <c r="I45" s="44">
        <f t="shared" ref="I45:I47" si="11">SUM(C45:H45)</f>
        <v>85.6</v>
      </c>
    </row>
    <row r="46" spans="2:10" x14ac:dyDescent="0.15">
      <c r="B46" s="12" t="s">
        <v>51</v>
      </c>
      <c r="C46" s="44">
        <f t="shared" ref="C46:H46" si="12">AVERAGE(C14:C18)</f>
        <v>20.2</v>
      </c>
      <c r="D46" s="44">
        <f t="shared" si="12"/>
        <v>13.6</v>
      </c>
      <c r="E46" s="44">
        <f t="shared" si="12"/>
        <v>13.4</v>
      </c>
      <c r="F46" s="44">
        <f t="shared" si="12"/>
        <v>16.2</v>
      </c>
      <c r="G46" s="44">
        <f t="shared" si="12"/>
        <v>14.8</v>
      </c>
      <c r="H46" s="44">
        <f t="shared" si="12"/>
        <v>5.2</v>
      </c>
      <c r="I46" s="44">
        <f t="shared" si="11"/>
        <v>83.399999999999991</v>
      </c>
    </row>
    <row r="47" spans="2:10" x14ac:dyDescent="0.15">
      <c r="B47" s="12" t="s">
        <v>52</v>
      </c>
      <c r="C47" s="44">
        <f>AVERAGE(C19:C23)</f>
        <v>21</v>
      </c>
      <c r="D47" s="44">
        <f t="shared" ref="D47:H47" si="13">AVERAGE(D19:D23)</f>
        <v>14</v>
      </c>
      <c r="E47" s="44">
        <f t="shared" si="13"/>
        <v>13.2</v>
      </c>
      <c r="F47" s="44">
        <f t="shared" si="13"/>
        <v>16.399999999999999</v>
      </c>
      <c r="G47" s="44">
        <f t="shared" si="13"/>
        <v>14.4</v>
      </c>
      <c r="H47" s="44">
        <f t="shared" si="13"/>
        <v>5.8</v>
      </c>
      <c r="I47" s="44">
        <f t="shared" si="11"/>
        <v>84.8</v>
      </c>
    </row>
    <row r="48" spans="2:10" x14ac:dyDescent="0.15">
      <c r="B48" s="12"/>
      <c r="C48" s="44"/>
      <c r="D48" s="44"/>
      <c r="E48" s="44"/>
      <c r="F48" s="44"/>
      <c r="G48" s="44"/>
      <c r="H48" s="44"/>
      <c r="I48" s="44"/>
    </row>
    <row r="49" spans="2:9" x14ac:dyDescent="0.15">
      <c r="B49" s="12"/>
      <c r="C49" s="44"/>
      <c r="D49" s="44"/>
      <c r="E49" s="44"/>
      <c r="F49" s="44"/>
      <c r="G49" s="44"/>
      <c r="H49" s="44"/>
      <c r="I49" s="44"/>
    </row>
    <row r="50" spans="2:9" x14ac:dyDescent="0.15">
      <c r="B50" s="12"/>
      <c r="C50" s="44"/>
      <c r="D50" s="44"/>
      <c r="E50" s="44"/>
      <c r="F50" s="44"/>
      <c r="G50" s="44"/>
      <c r="H50" s="44"/>
      <c r="I50" s="44"/>
    </row>
    <row r="51" spans="2:9" x14ac:dyDescent="0.15">
      <c r="B51" s="12"/>
      <c r="C51" s="44"/>
      <c r="D51" s="44"/>
      <c r="E51" s="44"/>
      <c r="F51" s="44"/>
      <c r="G51" s="44"/>
      <c r="H51" s="44"/>
      <c r="I51" s="44"/>
    </row>
    <row r="52" spans="2:9" x14ac:dyDescent="0.15">
      <c r="B52" s="12"/>
      <c r="C52" s="44"/>
      <c r="D52" s="44"/>
      <c r="E52" s="44"/>
      <c r="F52" s="44"/>
      <c r="G52" s="44"/>
      <c r="H52" s="44"/>
      <c r="I52" s="44"/>
    </row>
  </sheetData>
  <mergeCells count="18">
    <mergeCell ref="B30:B32"/>
    <mergeCell ref="J30:J32"/>
    <mergeCell ref="B33:B36"/>
    <mergeCell ref="J33:J36"/>
    <mergeCell ref="B37:B40"/>
    <mergeCell ref="J37:J40"/>
    <mergeCell ref="B19:B23"/>
    <mergeCell ref="J19:J23"/>
    <mergeCell ref="B24:B26"/>
    <mergeCell ref="J24:J26"/>
    <mergeCell ref="B27:B29"/>
    <mergeCell ref="J27:J29"/>
    <mergeCell ref="B4:B8"/>
    <mergeCell ref="J4:J8"/>
    <mergeCell ref="B9:B13"/>
    <mergeCell ref="J9:J13"/>
    <mergeCell ref="B14:B18"/>
    <mergeCell ref="J14:J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เวิร์กชีต</vt:lpstr>
      </vt:variant>
      <vt:variant>
        <vt:i4>14</vt:i4>
      </vt:variant>
    </vt:vector>
  </HeadingPairs>
  <TitlesOfParts>
    <vt:vector size="14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 </vt:lpstr>
      <vt:lpstr>6. กำหนดตัวชี้วัด</vt:lpstr>
      <vt:lpstr>7.ติดตามผล</vt:lpstr>
      <vt:lpstr>8.ค่าน้ำหนักรายโครงการ </vt:lpstr>
      <vt:lpstr>8.1 ค่าน้ำหนักสาขาการจัดการน้ำ</vt:lpstr>
      <vt:lpstr>8.2 ค่าน้ำหนักสาขาการเกษตร</vt:lpstr>
      <vt:lpstr>8.3 ค่าน้ำหนักสาขาการท่องเที่ยว</vt:lpstr>
      <vt:lpstr>8.4 ค่าน้ำหนักสาขาสาธารณสุข</vt:lpstr>
      <vt:lpstr>8.5 ค่าน้ำหนักสาขาทรัพยากร</vt:lpstr>
      <vt:lpstr>8.6 ค่าน้ำหนักสาขาตั้งถิ่นฐาน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JIRANAN RODPROOBUN</cp:lastModifiedBy>
  <dcterms:created xsi:type="dcterms:W3CDTF">2023-03-23T08:42:29Z</dcterms:created>
  <dcterms:modified xsi:type="dcterms:W3CDTF">2024-02-13T07:34:24Z</dcterms:modified>
</cp:coreProperties>
</file>