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ranan/Desktop/Sclae up 2566 GHG/00 GHG 3 จังหวัด/00 GHG รวม 8 จังหวัด/ไฟล์คำนวณ PPT 5/ไฟล์ Excel ความเสี่ยง/"/>
    </mc:Choice>
  </mc:AlternateContent>
  <xr:revisionPtr revIDLastSave="0" documentId="13_ncr:1_{8F1E0959-E807-F049-9AA3-AD80CB990D1D}" xr6:coauthVersionLast="47" xr6:coauthVersionMax="47" xr10:uidLastSave="{00000000-0000-0000-0000-000000000000}"/>
  <bookViews>
    <workbookView xWindow="28800" yWindow="920" windowWidth="30800" windowHeight="15720" tabRatio="745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27" r:id="rId4"/>
    <sheet name="5. โครงการ กิจกรรม" sheetId="15" r:id="rId5"/>
    <sheet name="6. กำหนดตัวชี้วัด" sheetId="13" r:id="rId6"/>
    <sheet name="7.ติดตามผล" sheetId="14" r:id="rId7"/>
    <sheet name="8.ค่าน้ำหนักรายโครงการ " sheetId="16" r:id="rId8"/>
    <sheet name="8.1 ค่าน้ำหนักสาขาการจัดการน้ำ" sheetId="17" r:id="rId9"/>
    <sheet name="8.2 ค่าน้ำหนักสาขาการเกษตร" sheetId="21" r:id="rId10"/>
    <sheet name="8.3 ค่าน้ำหนักสาขาการท่องเที่ยว" sheetId="22" r:id="rId11"/>
    <sheet name="8.4 ค่าน้ำหนักสาขาสาธารณสุข" sheetId="23" r:id="rId12"/>
    <sheet name="8.5 ค่าน้ำหนักสาขาทรัพยากร" sheetId="24" r:id="rId13"/>
    <sheet name="8.6 ค่าน้ำหนักสาขาตั้งถิ่นฐาน" sheetId="2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3" l="1"/>
  <c r="B13" i="13"/>
  <c r="B14" i="13"/>
  <c r="B15" i="13"/>
  <c r="B16" i="13"/>
  <c r="B17" i="13"/>
  <c r="B18" i="13"/>
  <c r="B11" i="13"/>
  <c r="P116" i="15"/>
  <c r="P112" i="15"/>
  <c r="P104" i="15"/>
  <c r="P103" i="15"/>
  <c r="P107" i="15"/>
  <c r="P88" i="15"/>
  <c r="P95" i="15"/>
  <c r="P94" i="15"/>
  <c r="P93" i="15"/>
  <c r="P92" i="15"/>
  <c r="P91" i="15"/>
  <c r="P90" i="15"/>
  <c r="P114" i="15"/>
  <c r="P113" i="15"/>
  <c r="P108" i="15"/>
  <c r="P106" i="15"/>
  <c r="P105" i="15"/>
  <c r="P26" i="15"/>
  <c r="P25" i="15"/>
  <c r="P110" i="15"/>
  <c r="P109" i="15"/>
  <c r="P77" i="15"/>
  <c r="P76" i="15"/>
  <c r="P74" i="15"/>
  <c r="P57" i="15"/>
  <c r="P58" i="15"/>
  <c r="P17" i="15"/>
  <c r="P18" i="15"/>
  <c r="P16" i="15"/>
  <c r="P13" i="15"/>
  <c r="P15" i="15"/>
  <c r="P14" i="15"/>
  <c r="P12" i="15"/>
  <c r="I114" i="15"/>
  <c r="I113" i="15"/>
  <c r="I106" i="15"/>
  <c r="I107" i="15"/>
  <c r="I108" i="15"/>
  <c r="I109" i="15"/>
  <c r="I110" i="15"/>
  <c r="I105" i="15"/>
  <c r="I89" i="15"/>
  <c r="I90" i="15"/>
  <c r="I91" i="15"/>
  <c r="I92" i="15"/>
  <c r="I93" i="15"/>
  <c r="I94" i="15"/>
  <c r="I95" i="15"/>
  <c r="I88" i="15"/>
  <c r="I77" i="15"/>
  <c r="I75" i="15"/>
  <c r="I73" i="15"/>
  <c r="I76" i="15"/>
  <c r="I74" i="15"/>
  <c r="I58" i="15"/>
  <c r="I57" i="15"/>
  <c r="I26" i="15"/>
  <c r="I25" i="15"/>
  <c r="I12" i="15"/>
  <c r="I13" i="15"/>
  <c r="I14" i="15"/>
  <c r="I15" i="15"/>
  <c r="I16" i="15"/>
  <c r="I17" i="15"/>
  <c r="I18" i="15"/>
  <c r="I11" i="15"/>
  <c r="I86" i="15"/>
  <c r="I115" i="15"/>
  <c r="I111" i="15"/>
  <c r="I102" i="15"/>
  <c r="I19" i="15"/>
  <c r="B127" i="13" l="1"/>
  <c r="B106" i="13"/>
  <c r="B87" i="13"/>
  <c r="B69" i="13"/>
  <c r="B50" i="13"/>
  <c r="B32" i="13"/>
  <c r="P86" i="15"/>
  <c r="P61" i="15"/>
  <c r="P45" i="15"/>
  <c r="P30" i="15"/>
  <c r="I27" i="15"/>
  <c r="I23" i="15"/>
  <c r="I84" i="15"/>
  <c r="I71" i="15"/>
  <c r="I69" i="15"/>
  <c r="I67" i="15"/>
  <c r="I59" i="15"/>
  <c r="I53" i="15"/>
  <c r="I55" i="15"/>
  <c r="I51" i="15"/>
  <c r="I38" i="15"/>
  <c r="I41" i="15"/>
  <c r="I43" i="15"/>
  <c r="I36" i="15"/>
  <c r="I21" i="15"/>
  <c r="I6" i="15"/>
  <c r="C21" i="16" l="1"/>
  <c r="J37" i="15" s="1"/>
  <c r="C69" i="16"/>
  <c r="C85" i="16"/>
  <c r="C86" i="16"/>
  <c r="D87" i="16"/>
  <c r="E87" i="16"/>
  <c r="F88" i="16"/>
  <c r="G88" i="16"/>
  <c r="H62" i="25"/>
  <c r="H88" i="16" s="1"/>
  <c r="C59" i="25"/>
  <c r="I29" i="25"/>
  <c r="I30" i="25"/>
  <c r="I31" i="25"/>
  <c r="I32" i="25"/>
  <c r="I33" i="25"/>
  <c r="I34" i="25"/>
  <c r="I35" i="25"/>
  <c r="I21" i="25"/>
  <c r="I22" i="25"/>
  <c r="I23" i="25"/>
  <c r="I24" i="25"/>
  <c r="I25" i="25"/>
  <c r="I26" i="25"/>
  <c r="I27" i="25"/>
  <c r="I13" i="25"/>
  <c r="I14" i="25"/>
  <c r="I15" i="25"/>
  <c r="I16" i="25"/>
  <c r="I17" i="25"/>
  <c r="I18" i="25"/>
  <c r="I19" i="25"/>
  <c r="I5" i="25"/>
  <c r="I6" i="25"/>
  <c r="I7" i="25"/>
  <c r="I8" i="25"/>
  <c r="I9" i="25"/>
  <c r="I10" i="25"/>
  <c r="I11" i="25"/>
  <c r="I5" i="21"/>
  <c r="I6" i="21"/>
  <c r="I7" i="21"/>
  <c r="I8" i="21"/>
  <c r="I9" i="21"/>
  <c r="J9" i="21" s="1"/>
  <c r="I10" i="21"/>
  <c r="I11" i="21"/>
  <c r="I12" i="21"/>
  <c r="I13" i="21"/>
  <c r="I14" i="21"/>
  <c r="J14" i="21" s="1"/>
  <c r="I15" i="21"/>
  <c r="I16" i="21"/>
  <c r="I17" i="21"/>
  <c r="I18" i="21"/>
  <c r="I19" i="21"/>
  <c r="J19" i="21" s="1"/>
  <c r="I20" i="21"/>
  <c r="I21" i="21"/>
  <c r="I22" i="21"/>
  <c r="I23" i="21"/>
  <c r="I24" i="21"/>
  <c r="J24" i="21" s="1"/>
  <c r="I25" i="21"/>
  <c r="I26" i="21"/>
  <c r="I27" i="21"/>
  <c r="I28" i="21"/>
  <c r="C48" i="21"/>
  <c r="I4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G62" i="25"/>
  <c r="F62" i="25"/>
  <c r="E62" i="25"/>
  <c r="E88" i="16" s="1"/>
  <c r="D62" i="25"/>
  <c r="D88" i="16" s="1"/>
  <c r="C62" i="25"/>
  <c r="C88" i="16" s="1"/>
  <c r="H61" i="25"/>
  <c r="H87" i="16" s="1"/>
  <c r="G61" i="25"/>
  <c r="G87" i="16" s="1"/>
  <c r="F61" i="25"/>
  <c r="F87" i="16" s="1"/>
  <c r="E61" i="25"/>
  <c r="D61" i="25"/>
  <c r="C61" i="25"/>
  <c r="C87" i="16" s="1"/>
  <c r="H60" i="25"/>
  <c r="H86" i="16" s="1"/>
  <c r="G60" i="25"/>
  <c r="G86" i="16" s="1"/>
  <c r="F60" i="25"/>
  <c r="F86" i="16" s="1"/>
  <c r="E60" i="25"/>
  <c r="E86" i="16" s="1"/>
  <c r="D60" i="25"/>
  <c r="D86" i="16" s="1"/>
  <c r="C60" i="25"/>
  <c r="H59" i="25"/>
  <c r="H85" i="16" s="1"/>
  <c r="G59" i="25"/>
  <c r="G85" i="16" s="1"/>
  <c r="F59" i="25"/>
  <c r="F85" i="16" s="1"/>
  <c r="E59" i="25"/>
  <c r="E85" i="16" s="1"/>
  <c r="D59" i="25"/>
  <c r="D85" i="16" s="1"/>
  <c r="I55" i="25"/>
  <c r="I54" i="25"/>
  <c r="I53" i="25"/>
  <c r="I52" i="25"/>
  <c r="I51" i="25"/>
  <c r="I50" i="25"/>
  <c r="I49" i="25"/>
  <c r="I48" i="25"/>
  <c r="I47" i="25"/>
  <c r="I46" i="25"/>
  <c r="I45" i="25"/>
  <c r="I44" i="25"/>
  <c r="I43" i="25"/>
  <c r="I42" i="25"/>
  <c r="I41" i="25"/>
  <c r="I40" i="25"/>
  <c r="I39" i="25"/>
  <c r="I38" i="25"/>
  <c r="I37" i="25"/>
  <c r="I36" i="25"/>
  <c r="I28" i="25"/>
  <c r="J28" i="25" s="1"/>
  <c r="I20" i="25"/>
  <c r="J20" i="25" s="1"/>
  <c r="I12" i="25"/>
  <c r="J12" i="25" s="1"/>
  <c r="I4" i="25"/>
  <c r="J4" i="25" s="1"/>
  <c r="H44" i="24"/>
  <c r="O87" i="15" s="1"/>
  <c r="G44" i="24"/>
  <c r="N87" i="15" s="1"/>
  <c r="F44" i="24"/>
  <c r="M87" i="15" s="1"/>
  <c r="E44" i="24"/>
  <c r="L87" i="15" s="1"/>
  <c r="D44" i="24"/>
  <c r="K87" i="15" s="1"/>
  <c r="C44" i="24"/>
  <c r="J87" i="15" s="1"/>
  <c r="H43" i="24"/>
  <c r="O85" i="15" s="1"/>
  <c r="G43" i="24"/>
  <c r="N85" i="15" s="1"/>
  <c r="F43" i="24"/>
  <c r="M85" i="15" s="1"/>
  <c r="E43" i="24"/>
  <c r="L85" i="15" s="1"/>
  <c r="D43" i="24"/>
  <c r="K85" i="15" s="1"/>
  <c r="C43" i="24"/>
  <c r="J85" i="15" s="1"/>
  <c r="I39" i="24"/>
  <c r="I38" i="24"/>
  <c r="I37" i="24"/>
  <c r="I36" i="24"/>
  <c r="I35" i="24"/>
  <c r="I34" i="24"/>
  <c r="I33" i="24"/>
  <c r="I32" i="24"/>
  <c r="I31" i="24"/>
  <c r="I30" i="24"/>
  <c r="I29" i="24"/>
  <c r="I28" i="24"/>
  <c r="J28" i="24" s="1"/>
  <c r="I27" i="24"/>
  <c r="I26" i="24"/>
  <c r="I25" i="24"/>
  <c r="I24" i="24"/>
  <c r="I23" i="24"/>
  <c r="I22" i="24"/>
  <c r="I21" i="24"/>
  <c r="I20" i="24"/>
  <c r="J20" i="24" s="1"/>
  <c r="I19" i="24"/>
  <c r="I18" i="24"/>
  <c r="I17" i="24"/>
  <c r="I16" i="24"/>
  <c r="J16" i="24" s="1"/>
  <c r="I15" i="24"/>
  <c r="I14" i="24"/>
  <c r="I13" i="24"/>
  <c r="I12" i="24"/>
  <c r="I11" i="24"/>
  <c r="I10" i="24"/>
  <c r="I9" i="24"/>
  <c r="I8" i="24"/>
  <c r="J8" i="24" s="1"/>
  <c r="I7" i="24"/>
  <c r="I6" i="24"/>
  <c r="I5" i="24"/>
  <c r="J4" i="24" s="1"/>
  <c r="I4" i="24"/>
  <c r="H45" i="23"/>
  <c r="O72" i="15" s="1"/>
  <c r="G45" i="23"/>
  <c r="N72" i="15" s="1"/>
  <c r="F45" i="23"/>
  <c r="M72" i="15" s="1"/>
  <c r="E45" i="23"/>
  <c r="L72" i="15" s="1"/>
  <c r="D45" i="23"/>
  <c r="K72" i="15" s="1"/>
  <c r="C45" i="23"/>
  <c r="J72" i="15" s="1"/>
  <c r="H44" i="23"/>
  <c r="O70" i="15" s="1"/>
  <c r="G44" i="23"/>
  <c r="N70" i="15" s="1"/>
  <c r="F44" i="23"/>
  <c r="M70" i="15" s="1"/>
  <c r="E44" i="23"/>
  <c r="L70" i="15" s="1"/>
  <c r="D44" i="23"/>
  <c r="K70" i="15" s="1"/>
  <c r="C44" i="23"/>
  <c r="J70" i="15" s="1"/>
  <c r="H43" i="23"/>
  <c r="O68" i="15" s="1"/>
  <c r="G43" i="23"/>
  <c r="N68" i="15" s="1"/>
  <c r="F43" i="23"/>
  <c r="M68" i="15" s="1"/>
  <c r="E43" i="23"/>
  <c r="L68" i="15" s="1"/>
  <c r="D43" i="23"/>
  <c r="K68" i="15" s="1"/>
  <c r="C43" i="23"/>
  <c r="J68" i="15" s="1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J12" i="23" s="1"/>
  <c r="I11" i="23"/>
  <c r="I10" i="23"/>
  <c r="I9" i="23"/>
  <c r="I8" i="23"/>
  <c r="J8" i="23" s="1"/>
  <c r="I7" i="23"/>
  <c r="I6" i="23"/>
  <c r="I5" i="23"/>
  <c r="I4" i="23"/>
  <c r="J4" i="23" s="1"/>
  <c r="H42" i="22"/>
  <c r="H40" i="16" s="1"/>
  <c r="O60" i="15" s="1"/>
  <c r="G42" i="22"/>
  <c r="G40" i="16" s="1"/>
  <c r="N60" i="15" s="1"/>
  <c r="F42" i="22"/>
  <c r="F40" i="16" s="1"/>
  <c r="M60" i="15" s="1"/>
  <c r="E42" i="22"/>
  <c r="E40" i="16" s="1"/>
  <c r="L60" i="15" s="1"/>
  <c r="D42" i="22"/>
  <c r="D40" i="16" s="1"/>
  <c r="K60" i="15" s="1"/>
  <c r="C42" i="22"/>
  <c r="C40" i="16" s="1"/>
  <c r="J60" i="15" s="1"/>
  <c r="H41" i="22"/>
  <c r="H39" i="16" s="1"/>
  <c r="O54" i="15" s="1"/>
  <c r="G41" i="22"/>
  <c r="G39" i="16" s="1"/>
  <c r="N54" i="15" s="1"/>
  <c r="F41" i="22"/>
  <c r="F39" i="16" s="1"/>
  <c r="M54" i="15" s="1"/>
  <c r="E41" i="22"/>
  <c r="E39" i="16" s="1"/>
  <c r="L54" i="15" s="1"/>
  <c r="D41" i="22"/>
  <c r="D39" i="16" s="1"/>
  <c r="K54" i="15" s="1"/>
  <c r="C41" i="22"/>
  <c r="C39" i="16" s="1"/>
  <c r="J54" i="15" s="1"/>
  <c r="H40" i="22"/>
  <c r="H38" i="16" s="1"/>
  <c r="O56" i="15" s="1"/>
  <c r="G40" i="22"/>
  <c r="G38" i="16" s="1"/>
  <c r="N56" i="15" s="1"/>
  <c r="F40" i="22"/>
  <c r="F38" i="16" s="1"/>
  <c r="M56" i="15" s="1"/>
  <c r="E40" i="22"/>
  <c r="E38" i="16" s="1"/>
  <c r="L56" i="15" s="1"/>
  <c r="D40" i="22"/>
  <c r="D38" i="16" s="1"/>
  <c r="K56" i="15" s="1"/>
  <c r="C40" i="22"/>
  <c r="C38" i="16" s="1"/>
  <c r="J56" i="15" s="1"/>
  <c r="H39" i="22"/>
  <c r="H37" i="16" s="1"/>
  <c r="O52" i="15" s="1"/>
  <c r="G39" i="22"/>
  <c r="G37" i="16" s="1"/>
  <c r="N52" i="15" s="1"/>
  <c r="F39" i="22"/>
  <c r="F37" i="16" s="1"/>
  <c r="M52" i="15" s="1"/>
  <c r="E39" i="22"/>
  <c r="E37" i="16" s="1"/>
  <c r="L52" i="15" s="1"/>
  <c r="D39" i="22"/>
  <c r="D37" i="16" s="1"/>
  <c r="K52" i="15" s="1"/>
  <c r="C39" i="22"/>
  <c r="C37" i="16" s="1"/>
  <c r="J52" i="15" s="1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H52" i="21"/>
  <c r="H25" i="16" s="1"/>
  <c r="O40" i="15" s="1"/>
  <c r="G52" i="21"/>
  <c r="G25" i="16" s="1"/>
  <c r="N40" i="15" s="1"/>
  <c r="F52" i="21"/>
  <c r="F25" i="16" s="1"/>
  <c r="M40" i="15" s="1"/>
  <c r="E52" i="21"/>
  <c r="E25" i="16" s="1"/>
  <c r="L40" i="15" s="1"/>
  <c r="D52" i="21"/>
  <c r="D25" i="16" s="1"/>
  <c r="K40" i="15" s="1"/>
  <c r="C52" i="21"/>
  <c r="C25" i="16" s="1"/>
  <c r="J40" i="15" s="1"/>
  <c r="H51" i="21"/>
  <c r="H24" i="16" s="1"/>
  <c r="O39" i="15" s="1"/>
  <c r="G51" i="21"/>
  <c r="G24" i="16" s="1"/>
  <c r="N39" i="15" s="1"/>
  <c r="F51" i="21"/>
  <c r="F24" i="16" s="1"/>
  <c r="M39" i="15" s="1"/>
  <c r="E51" i="21"/>
  <c r="E24" i="16" s="1"/>
  <c r="L39" i="15" s="1"/>
  <c r="D51" i="21"/>
  <c r="D24" i="16" s="1"/>
  <c r="K39" i="15" s="1"/>
  <c r="C51" i="21"/>
  <c r="C24" i="16" s="1"/>
  <c r="J39" i="15" s="1"/>
  <c r="H50" i="21"/>
  <c r="H23" i="16" s="1"/>
  <c r="O42" i="15" s="1"/>
  <c r="G50" i="21"/>
  <c r="G23" i="16" s="1"/>
  <c r="N42" i="15" s="1"/>
  <c r="F50" i="21"/>
  <c r="F23" i="16" s="1"/>
  <c r="M42" i="15" s="1"/>
  <c r="E50" i="21"/>
  <c r="E23" i="16" s="1"/>
  <c r="L42" i="15" s="1"/>
  <c r="D50" i="21"/>
  <c r="D23" i="16" s="1"/>
  <c r="K42" i="15" s="1"/>
  <c r="C50" i="21"/>
  <c r="C23" i="16" s="1"/>
  <c r="J42" i="15" s="1"/>
  <c r="H49" i="21"/>
  <c r="H22" i="16" s="1"/>
  <c r="O44" i="15" s="1"/>
  <c r="G49" i="21"/>
  <c r="G22" i="16" s="1"/>
  <c r="N44" i="15" s="1"/>
  <c r="F49" i="21"/>
  <c r="F22" i="16" s="1"/>
  <c r="M44" i="15" s="1"/>
  <c r="E49" i="21"/>
  <c r="E22" i="16" s="1"/>
  <c r="L44" i="15" s="1"/>
  <c r="D49" i="21"/>
  <c r="D22" i="16" s="1"/>
  <c r="K44" i="15" s="1"/>
  <c r="C49" i="21"/>
  <c r="C22" i="16" s="1"/>
  <c r="J44" i="15" s="1"/>
  <c r="H48" i="21"/>
  <c r="H21" i="16" s="1"/>
  <c r="O37" i="15" s="1"/>
  <c r="G48" i="21"/>
  <c r="G21" i="16" s="1"/>
  <c r="N37" i="15" s="1"/>
  <c r="F48" i="21"/>
  <c r="F21" i="16" s="1"/>
  <c r="M37" i="15" s="1"/>
  <c r="E48" i="21"/>
  <c r="E21" i="16" s="1"/>
  <c r="L37" i="15" s="1"/>
  <c r="D48" i="21"/>
  <c r="D21" i="16" s="1"/>
  <c r="K37" i="15" s="1"/>
  <c r="E5" i="16"/>
  <c r="L7" i="15" s="1"/>
  <c r="D51" i="17"/>
  <c r="D13" i="16" s="1"/>
  <c r="K29" i="15" s="1"/>
  <c r="E51" i="17"/>
  <c r="E13" i="16" s="1"/>
  <c r="L29" i="15" s="1"/>
  <c r="F51" i="17"/>
  <c r="F13" i="16" s="1"/>
  <c r="M29" i="15" s="1"/>
  <c r="G51" i="17"/>
  <c r="G13" i="16" s="1"/>
  <c r="N29" i="15" s="1"/>
  <c r="H51" i="17"/>
  <c r="H13" i="16" s="1"/>
  <c r="O29" i="15" s="1"/>
  <c r="C51" i="17"/>
  <c r="C13" i="16" s="1"/>
  <c r="J29" i="15" s="1"/>
  <c r="D50" i="17"/>
  <c r="D12" i="16" s="1"/>
  <c r="K28" i="15" s="1"/>
  <c r="E50" i="17"/>
  <c r="E12" i="16" s="1"/>
  <c r="L28" i="15" s="1"/>
  <c r="F50" i="17"/>
  <c r="F12" i="16" s="1"/>
  <c r="M28" i="15" s="1"/>
  <c r="G50" i="17"/>
  <c r="G12" i="16" s="1"/>
  <c r="N28" i="15" s="1"/>
  <c r="H50" i="17"/>
  <c r="H12" i="16" s="1"/>
  <c r="O28" i="15" s="1"/>
  <c r="C50" i="17"/>
  <c r="C12" i="16" s="1"/>
  <c r="J28" i="15" s="1"/>
  <c r="D49" i="17"/>
  <c r="D11" i="16" s="1"/>
  <c r="E49" i="17"/>
  <c r="E11" i="16" s="1"/>
  <c r="F49" i="17"/>
  <c r="F11" i="16" s="1"/>
  <c r="G49" i="17"/>
  <c r="G11" i="16" s="1"/>
  <c r="H49" i="17"/>
  <c r="H11" i="16" s="1"/>
  <c r="C49" i="17"/>
  <c r="C11" i="16" s="1"/>
  <c r="D48" i="17"/>
  <c r="D10" i="16" s="1"/>
  <c r="K22" i="15" s="1"/>
  <c r="E48" i="17"/>
  <c r="E10" i="16" s="1"/>
  <c r="L22" i="15" s="1"/>
  <c r="F48" i="17"/>
  <c r="F10" i="16" s="1"/>
  <c r="M22" i="15" s="1"/>
  <c r="G48" i="17"/>
  <c r="G10" i="16" s="1"/>
  <c r="N22" i="15" s="1"/>
  <c r="H48" i="17"/>
  <c r="H10" i="16" s="1"/>
  <c r="O22" i="15" s="1"/>
  <c r="C48" i="17"/>
  <c r="C10" i="16" s="1"/>
  <c r="J22" i="15" s="1"/>
  <c r="D47" i="17"/>
  <c r="D9" i="16" s="1"/>
  <c r="K10" i="15" s="1"/>
  <c r="E47" i="17"/>
  <c r="F47" i="17"/>
  <c r="F9" i="16" s="1"/>
  <c r="M10" i="15" s="1"/>
  <c r="G47" i="17"/>
  <c r="G9" i="16" s="1"/>
  <c r="N10" i="15" s="1"/>
  <c r="H47" i="17"/>
  <c r="H9" i="16" s="1"/>
  <c r="O10" i="15" s="1"/>
  <c r="C47" i="17"/>
  <c r="C9" i="16" s="1"/>
  <c r="J10" i="15" s="1"/>
  <c r="D46" i="17"/>
  <c r="D8" i="16" s="1"/>
  <c r="E46" i="17"/>
  <c r="E8" i="16" s="1"/>
  <c r="F46" i="17"/>
  <c r="F8" i="16" s="1"/>
  <c r="G46" i="17"/>
  <c r="G8" i="16" s="1"/>
  <c r="H46" i="17"/>
  <c r="H8" i="16" s="1"/>
  <c r="C46" i="17"/>
  <c r="C8" i="16" s="1"/>
  <c r="D45" i="17"/>
  <c r="D7" i="16" s="1"/>
  <c r="K9" i="15" s="1"/>
  <c r="E45" i="17"/>
  <c r="E7" i="16" s="1"/>
  <c r="L9" i="15" s="1"/>
  <c r="F45" i="17"/>
  <c r="F7" i="16" s="1"/>
  <c r="M9" i="15" s="1"/>
  <c r="G45" i="17"/>
  <c r="G7" i="16" s="1"/>
  <c r="N9" i="15" s="1"/>
  <c r="H45" i="17"/>
  <c r="H7" i="16" s="1"/>
  <c r="O9" i="15" s="1"/>
  <c r="C45" i="17"/>
  <c r="C7" i="16" s="1"/>
  <c r="J9" i="15" s="1"/>
  <c r="D44" i="17"/>
  <c r="D6" i="16" s="1"/>
  <c r="K8" i="15" s="1"/>
  <c r="E44" i="17"/>
  <c r="E6" i="16" s="1"/>
  <c r="L8" i="15" s="1"/>
  <c r="F44" i="17"/>
  <c r="F6" i="16" s="1"/>
  <c r="M8" i="15" s="1"/>
  <c r="G44" i="17"/>
  <c r="G6" i="16" s="1"/>
  <c r="N8" i="15" s="1"/>
  <c r="H44" i="17"/>
  <c r="H6" i="16" s="1"/>
  <c r="O8" i="15" s="1"/>
  <c r="C44" i="17"/>
  <c r="D43" i="17"/>
  <c r="E43" i="17"/>
  <c r="F43" i="17"/>
  <c r="F5" i="16" s="1"/>
  <c r="M7" i="15" s="1"/>
  <c r="G43" i="17"/>
  <c r="G5" i="16" s="1"/>
  <c r="N7" i="15" s="1"/>
  <c r="H43" i="17"/>
  <c r="H5" i="16" s="1"/>
  <c r="O7" i="15" s="1"/>
  <c r="C43" i="17"/>
  <c r="C5" i="16" s="1"/>
  <c r="J7" i="15" s="1"/>
  <c r="I5" i="17"/>
  <c r="I6" i="17"/>
  <c r="I7" i="17"/>
  <c r="I8" i="17"/>
  <c r="J8" i="17" s="1"/>
  <c r="I9" i="17"/>
  <c r="I10" i="17"/>
  <c r="I11" i="17"/>
  <c r="I12" i="17"/>
  <c r="J12" i="17" s="1"/>
  <c r="I13" i="17"/>
  <c r="I14" i="17"/>
  <c r="I15" i="17"/>
  <c r="I16" i="17"/>
  <c r="J16" i="17" s="1"/>
  <c r="I17" i="17"/>
  <c r="I18" i="17"/>
  <c r="I19" i="17"/>
  <c r="I20" i="17"/>
  <c r="J20" i="17" s="1"/>
  <c r="I21" i="17"/>
  <c r="I22" i="17"/>
  <c r="I23" i="17"/>
  <c r="I24" i="17"/>
  <c r="J24" i="17" s="1"/>
  <c r="I25" i="17"/>
  <c r="I26" i="17"/>
  <c r="I27" i="17"/>
  <c r="I28" i="17"/>
  <c r="J28" i="17" s="1"/>
  <c r="I29" i="17"/>
  <c r="I30" i="17"/>
  <c r="I31" i="17"/>
  <c r="I32" i="17"/>
  <c r="J32" i="17" s="1"/>
  <c r="I33" i="17"/>
  <c r="I34" i="17"/>
  <c r="I35" i="17"/>
  <c r="I36" i="17"/>
  <c r="J36" i="17" s="1"/>
  <c r="I37" i="17"/>
  <c r="I38" i="17"/>
  <c r="I39" i="17"/>
  <c r="P9" i="15" l="1"/>
  <c r="P28" i="15"/>
  <c r="P29" i="15"/>
  <c r="P68" i="15"/>
  <c r="P8" i="15"/>
  <c r="P87" i="15"/>
  <c r="P72" i="15"/>
  <c r="P70" i="15"/>
  <c r="P85" i="15"/>
  <c r="P22" i="15"/>
  <c r="P39" i="15"/>
  <c r="P54" i="15"/>
  <c r="P44" i="15"/>
  <c r="P52" i="15"/>
  <c r="P42" i="15"/>
  <c r="P56" i="15"/>
  <c r="P40" i="15"/>
  <c r="P60" i="15"/>
  <c r="P37" i="15"/>
  <c r="J20" i="15"/>
  <c r="J24" i="15"/>
  <c r="J12" i="24"/>
  <c r="E70" i="16"/>
  <c r="D69" i="16"/>
  <c r="C55" i="16"/>
  <c r="D70" i="16"/>
  <c r="H53" i="16"/>
  <c r="J36" i="23"/>
  <c r="C70" i="16"/>
  <c r="H54" i="16"/>
  <c r="G53" i="16"/>
  <c r="P7" i="15"/>
  <c r="K20" i="15"/>
  <c r="K24" i="15"/>
  <c r="O20" i="15"/>
  <c r="O24" i="15"/>
  <c r="N20" i="15"/>
  <c r="N24" i="15"/>
  <c r="M20" i="15"/>
  <c r="M24" i="15"/>
  <c r="H55" i="16"/>
  <c r="G54" i="16"/>
  <c r="F53" i="16"/>
  <c r="L20" i="15"/>
  <c r="L24" i="15"/>
  <c r="I59" i="25"/>
  <c r="I85" i="16" s="1"/>
  <c r="H69" i="16"/>
  <c r="G55" i="16"/>
  <c r="F54" i="16"/>
  <c r="E53" i="16"/>
  <c r="J24" i="24"/>
  <c r="J32" i="24"/>
  <c r="H70" i="16"/>
  <c r="G69" i="16"/>
  <c r="F55" i="16"/>
  <c r="E54" i="16"/>
  <c r="D53" i="16"/>
  <c r="J32" i="22"/>
  <c r="J16" i="23"/>
  <c r="J24" i="23"/>
  <c r="J32" i="23"/>
  <c r="G70" i="16"/>
  <c r="F69" i="16"/>
  <c r="E55" i="16"/>
  <c r="D54" i="16"/>
  <c r="C53" i="16"/>
  <c r="J4" i="21"/>
  <c r="F70" i="16"/>
  <c r="E69" i="16"/>
  <c r="D55" i="16"/>
  <c r="C54" i="16"/>
  <c r="I60" i="25"/>
  <c r="I86" i="16" s="1"/>
  <c r="J36" i="25"/>
  <c r="J44" i="25"/>
  <c r="I62" i="25"/>
  <c r="I88" i="16" s="1"/>
  <c r="J40" i="25"/>
  <c r="J48" i="25"/>
  <c r="I44" i="24"/>
  <c r="I70" i="16" s="1"/>
  <c r="I43" i="24"/>
  <c r="I69" i="16" s="1"/>
  <c r="I44" i="23"/>
  <c r="I54" i="16" s="1"/>
  <c r="I43" i="23"/>
  <c r="I53" i="16" s="1"/>
  <c r="I40" i="22"/>
  <c r="I38" i="16" s="1"/>
  <c r="I39" i="22"/>
  <c r="I37" i="16" s="1"/>
  <c r="J28" i="22"/>
  <c r="I50" i="21"/>
  <c r="I23" i="16" s="1"/>
  <c r="I48" i="21"/>
  <c r="I21" i="16" s="1"/>
  <c r="J33" i="21"/>
  <c r="J41" i="21"/>
  <c r="J29" i="21"/>
  <c r="I51" i="17"/>
  <c r="I13" i="16" s="1"/>
  <c r="I50" i="17"/>
  <c r="I12" i="16" s="1"/>
  <c r="I49" i="17"/>
  <c r="I11" i="16" s="1"/>
  <c r="I48" i="17"/>
  <c r="I10" i="16" s="1"/>
  <c r="I47" i="17"/>
  <c r="I9" i="16" s="1"/>
  <c r="E9" i="16"/>
  <c r="L10" i="15" s="1"/>
  <c r="I46" i="17"/>
  <c r="I8" i="16" s="1"/>
  <c r="I45" i="17"/>
  <c r="I7" i="16" s="1"/>
  <c r="I44" i="17"/>
  <c r="I6" i="16" s="1"/>
  <c r="C6" i="16"/>
  <c r="J8" i="15" s="1"/>
  <c r="I43" i="17"/>
  <c r="I5" i="16" s="1"/>
  <c r="D5" i="16"/>
  <c r="K7" i="15" s="1"/>
  <c r="P11" i="15" s="1"/>
  <c r="I61" i="25"/>
  <c r="I87" i="16" s="1"/>
  <c r="J52" i="25"/>
  <c r="J36" i="24"/>
  <c r="I45" i="23"/>
  <c r="I55" i="16" s="1"/>
  <c r="J20" i="23"/>
  <c r="J28" i="23"/>
  <c r="J4" i="22"/>
  <c r="J10" i="22"/>
  <c r="J16" i="22"/>
  <c r="J24" i="22"/>
  <c r="I42" i="22"/>
  <c r="I40" i="16" s="1"/>
  <c r="I41" i="22"/>
  <c r="I39" i="16" s="1"/>
  <c r="J7" i="22"/>
  <c r="J13" i="22"/>
  <c r="J20" i="22"/>
  <c r="J37" i="21"/>
  <c r="I49" i="21"/>
  <c r="I22" i="16" s="1"/>
  <c r="I52" i="21"/>
  <c r="I25" i="16" s="1"/>
  <c r="I51" i="21"/>
  <c r="I24" i="16" s="1"/>
  <c r="I4" i="17"/>
  <c r="J4" i="17" s="1"/>
  <c r="P10" i="15" l="1"/>
  <c r="P24" i="15"/>
  <c r="P20" i="15"/>
</calcChain>
</file>

<file path=xl/sharedStrings.xml><?xml version="1.0" encoding="utf-8"?>
<sst xmlns="http://schemas.openxmlformats.org/spreadsheetml/2006/main" count="2580" uniqueCount="792">
  <si>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</si>
  <si>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</si>
  <si>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</si>
  <si>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</si>
  <si>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</si>
  <si>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</si>
  <si>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</si>
  <si>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</si>
  <si>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</si>
  <si>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</si>
  <si>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</si>
  <si>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</si>
  <si>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</si>
  <si>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</si>
  <si>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</si>
  <si>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</si>
  <si>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</si>
  <si>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</si>
  <si>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</si>
  <si>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</si>
  <si>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</si>
  <si>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การเกษตรและความมั่นคงทางอาหาร</t>
  </si>
  <si>
    <t>คำอธิบายการประเมิน</t>
  </si>
  <si>
    <t>การท่องเที่ยว</t>
  </si>
  <si>
    <t>สาธารณสุข</t>
  </si>
  <si>
    <t>การจัดการทรัพยากรธรรมชาติ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</si>
  <si>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</si>
  <si>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</si>
  <si>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</si>
  <si>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</si>
  <si>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</si>
  <si>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</si>
  <si>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</si>
  <si>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</si>
  <si>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</si>
  <si>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</si>
  <si>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</si>
  <si>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</si>
  <si>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</si>
  <si>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</si>
  <si>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</si>
  <si>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</si>
  <si>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</si>
  <si>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</si>
  <si>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</si>
  <si>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</si>
  <si>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</si>
  <si>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</si>
  <si>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</si>
  <si>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</si>
  <si>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</si>
  <si>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</si>
  <si>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</si>
  <si>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</si>
  <si>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</si>
  <si>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</si>
  <si>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</si>
  <si>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</si>
  <si>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</si>
  <si>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</si>
  <si>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</si>
  <si>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</si>
  <si>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</si>
  <si>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</si>
  <si>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</si>
  <si>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</si>
  <si>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</si>
  <si>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</si>
  <si>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</si>
  <si>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</si>
  <si>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</si>
  <si>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</si>
  <si>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</si>
  <si>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</si>
  <si>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</si>
  <si>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</si>
  <si>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</si>
  <si>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</si>
  <si>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</si>
  <si>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</si>
  <si>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</si>
  <si>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</si>
  <si>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</si>
  <si>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</si>
  <si>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A4</t>
  </si>
  <si>
    <t xml:space="preserve">ความเสียหายต่อ ระบบสาธารณูปโภค </t>
  </si>
  <si>
    <t>คุณภาพน้ำลดลง (ตะกอน กลิ่น สี)</t>
  </si>
  <si>
    <t xml:space="preserve">ความขัดแย้ง ของผู้ใช้น้ำ </t>
  </si>
  <si>
    <t xml:space="preserve">การขนส่งทางบกหยุดชะงัก </t>
  </si>
  <si>
    <t xml:space="preserve">การเจริญเติบโตไม่สมบูรณ์ </t>
  </si>
  <si>
    <t xml:space="preserve">เกิดการระบาดของแมลง </t>
  </si>
  <si>
    <t xml:space="preserve">ผลผลิตลดลง </t>
  </si>
  <si>
    <t xml:space="preserve">อาหารชนิดพืชลดลง </t>
  </si>
  <si>
    <t>เกิดโรคในสัตว์มากขึ้น</t>
  </si>
  <si>
    <t xml:space="preserve">ขาดแหล่งน้ำธรรมชาติ </t>
  </si>
  <si>
    <t xml:space="preserve">ความชื้นในดินลดลง </t>
  </si>
  <si>
    <t>ความเสียหายต่อสิ่งอํานวยความสะดวกในการท่องเที่ยว</t>
  </si>
  <si>
    <t xml:space="preserve">ระบบขนส่งหยุดชะงัก </t>
  </si>
  <si>
    <t xml:space="preserve">โรคทางเดินหายใจ/โรคหัวใจและหลอด เลือด/ฮีทสโตรก/การเสียชีวิต </t>
  </si>
  <si>
    <t xml:space="preserve">การหยุดชะงักของบริการด้านการแพทย์ </t>
  </si>
  <si>
    <t xml:space="preserve">โรคที่เกิดจากยุง (โรคไข้เลือดออก) </t>
  </si>
  <si>
    <t xml:space="preserve">สภาวะเครียดจากปัญหามลพิษทางอากาศ </t>
  </si>
  <si>
    <t xml:space="preserve">สูญเสียความหลากหลายทางชีวภาพ </t>
  </si>
  <si>
    <t xml:space="preserve">การเปลี่ยน/ย้ายถิ่น ที่อยู่และความสัมพันธ์ระหว่างระบบนิเวศ </t>
  </si>
  <si>
    <t xml:space="preserve">โรคระบาดและการแพร่จากสัตว์ป่าสู่ปศุสัตว์หรือมนุษย์ </t>
  </si>
  <si>
    <t xml:space="preserve">การหยุดชะงักของบริการสาธารณะ </t>
  </si>
  <si>
    <t xml:space="preserve">สาธารณูปโภคเสียหาย </t>
  </si>
  <si>
    <t>หน่วยงาน</t>
  </si>
  <si>
    <t>เบอร์โทร</t>
  </si>
  <si>
    <t>โครงการที่ 1</t>
  </si>
  <si>
    <t>โครงการที่ 2</t>
  </si>
  <si>
    <t>โครงการที่ 3</t>
  </si>
  <si>
    <t>โครงการที่ 4</t>
  </si>
  <si>
    <t>โครงการที่ 5</t>
  </si>
  <si>
    <t>โครงการที่ 6</t>
  </si>
  <si>
    <t>โครงการที่ 7</t>
  </si>
  <si>
    <t>โครงการที่ 8</t>
  </si>
  <si>
    <t>โครงการที่ 9</t>
  </si>
  <si>
    <t>อุตรดิตถ์</t>
  </si>
  <si>
    <t>สาขา:</t>
  </si>
  <si>
    <t>ชื่อโครงการ</t>
  </si>
  <si>
    <t>คะแนนเฉลี่ยรวม</t>
  </si>
  <si>
    <t xml:space="preserve">การลดลงของ ปริมาณน้ำที่ใช้การได้ </t>
  </si>
  <si>
    <t>✓</t>
  </si>
  <si>
    <t>การเพิ่มค่าใช้จ่ายในการหาน้ำ (อุตสาหกรรม/เกษตรกร/ ประชาชน)</t>
  </si>
  <si>
    <t>พืชขาดน้ำและอุตสาหกรรมขาดน้ำในการผลิต</t>
  </si>
  <si>
    <t>คุณภาพดิน/ น้ำต่ำลง</t>
  </si>
  <si>
    <t xml:space="preserve">ความเครียดจาก ความร้อน </t>
  </si>
  <si>
    <t>การหยุดชะงักของ กิจกรรมการท่องเที่ยว</t>
  </si>
  <si>
    <t xml:space="preserve">สูญเสียระบบนิเวศและ ชนิดพันธุ์ </t>
  </si>
  <si>
    <t>ความเจ็บป่วย/บาดเจ็บ/เสียชีวิต</t>
  </si>
  <si>
    <t>การสูญเสีย ทรัพย์สิน</t>
  </si>
  <si>
    <t>กรมป้องกันและบรรเทาสาธารณภัย</t>
  </si>
  <si>
    <t xml:space="preserve">การหยุดชะงักของ เศรษฐกิจและวิถีชีวิต </t>
  </si>
  <si>
    <t>สถิติปริมาณน้ำฝน, น้ำท่าม ฝน</t>
  </si>
  <si>
    <t>การใช้สารเคมีในการบำบัดน้ำไม่มากเท่าปัจุบัน</t>
  </si>
  <si>
    <t>การแย่งน้ำจากเกษตรกร</t>
  </si>
  <si>
    <t>ประปาจังหวัด</t>
  </si>
  <si>
    <t>กรมชลประทานจังหวัด</t>
  </si>
  <si>
    <t>อุตุนิยมวิทยา, กรมชลประทานจังหวัด</t>
  </si>
  <si>
    <t>ส่วนใหญ่ใช้ในด้านเกษตรกร</t>
  </si>
  <si>
    <t>ขาดแคลนแหล่งน้ำ และเงินทุน</t>
  </si>
  <si>
    <t>ขาดแคลนแหล่งน้ำต้นทางในการบริหารจัดการ</t>
  </si>
  <si>
    <t>ภัยพิบัติน้ำท่วม ปี 2538, 2549 และน้ำป่าไหลหลาก ฟากท่า ปี 2566</t>
  </si>
  <si>
    <t>บาดาลจังหวัด</t>
  </si>
  <si>
    <t>หลายหน่วยงาน</t>
  </si>
  <si>
    <t>ปริมาณฝนลดลง</t>
  </si>
  <si>
    <t>มีตะกอนดิน, ใช้สารเคมีมากขึ้น</t>
  </si>
  <si>
    <t>มีการตั้งกลุ่มผู้ใช้น้ำ</t>
  </si>
  <si>
    <t>โครงการธนาคารน้ำใต้ดิน</t>
  </si>
  <si>
    <t>ดีขึ้นกว่าในอดีต บางพื้นที่ประปาเข้าไม่ถึง ขาดแคลนน้ำประปา</t>
  </si>
  <si>
    <t>ขาดแคลนน้ำในการบริหารจัดการ / ขาดแคลนงบประมาณ</t>
  </si>
  <si>
    <t>ภัยพิบัติน้ำ</t>
  </si>
  <si>
    <t>ค่าเฉลี่ย</t>
  </si>
  <si>
    <t>20 ปีย้อนหลัง</t>
  </si>
  <si>
    <t>สาขาการจัดการทรัพยากรน้ำ</t>
  </si>
  <si>
    <t>สาขาการเกษตรและความมั่นคงทางอาหาร</t>
  </si>
  <si>
    <t>สาขาการท่องเที่ยว</t>
  </si>
  <si>
    <t>สาขาสาธารณสุข</t>
  </si>
  <si>
    <t>สาขาการจัดการทรัพยากรธรรมชาติ</t>
  </si>
  <si>
    <t>สาขาการตั้งถิ่นฐานและความมั่งคงของมนุษย์</t>
  </si>
  <si>
    <t>สถานีพัฒนาที่ดิน</t>
  </si>
  <si>
    <t>สำนักงานปศุสัตว์</t>
  </si>
  <si>
    <t>สำนักงานเกษตรจังหวัด / ปศุสัตว์ / ประมง</t>
  </si>
  <si>
    <t>สำนักงานปศุสัตว์จังหวัด</t>
  </si>
  <si>
    <t>รุนแรงขึ้น</t>
  </si>
  <si>
    <t>เปลี่ยนแปลงมากขึ้น</t>
  </si>
  <si>
    <t>มากขึ้น</t>
  </si>
  <si>
    <t>มีการระบาดมากขึ้น</t>
  </si>
  <si>
    <t>ต้นทุนการผลิตเพิ่มขึ้น</t>
  </si>
  <si>
    <t>ปริมาณน้ำในแหล่งน้ำ ไม่เพียงพอ</t>
  </si>
  <si>
    <t>สำนักงานเกษตรจังหวัด</t>
  </si>
  <si>
    <t>โครงการชลประทาน</t>
  </si>
  <si>
    <t>สถิติผู้ป่วย</t>
  </si>
  <si>
    <t>จำนวนนักท่องเที่ยว</t>
  </si>
  <si>
    <t>จำนวนนักท่องเที่ยวในแหล่งท่องเที่ยวในจังหวัด</t>
  </si>
  <si>
    <t>ข้อมูลภัยพิบัติ</t>
  </si>
  <si>
    <t>รูปแบบการท่องเที่ยวเปลี่ยน</t>
  </si>
  <si>
    <t>ปริมาณผู้โดยสาร / จำนวนเที่ยวการเดินรถ</t>
  </si>
  <si>
    <t>สำนักงานท่องเที่ยว</t>
  </si>
  <si>
    <t>สำนักงานขนส่ง</t>
  </si>
  <si>
    <t>เนื่องจากสภาวะโลกร้อนที่เพิ่มขึ้น สภาพภูมิอากาศแปรปรวน</t>
  </si>
  <si>
    <t>มีแผนการส่งเสริมการท่องเที่ยวในรูปแบบอื่น ๆ เช่น ท่องเที่ยวเชิงวัฒนธรรม</t>
  </si>
  <si>
    <t>จากภัยพิบัติทางธรรมชาติ</t>
  </si>
  <si>
    <t>เปลี่ยนรูปแบบการขนส่ง เช่น ทางน้ำ ทางอากาศ เปลี่ยนเส้นทางรถโดยสาร รถไฟ รถบัสไฟฟ้า</t>
  </si>
  <si>
    <t>คุณภาพอาหารและน้ำลดลง</t>
  </si>
  <si>
    <t>พฤติกรรมการบริโภคที่เปลี่ยนไป</t>
  </si>
  <si>
    <t>รายงานปัญหาหมอกควันปี 2565</t>
  </si>
  <si>
    <t>ระบบรายงาน HPC กระทรวงสาธารณสุข</t>
  </si>
  <si>
    <t>สถิติโรค NCD</t>
  </si>
  <si>
    <t>สถิติโรค</t>
  </si>
  <si>
    <t>สำนักงานสาธารณสุขจังหวัด</t>
  </si>
  <si>
    <t>สำนักงานทรัพยากรธรรมชาติและสิ่งแวดล้อมจังหวัด</t>
  </si>
  <si>
    <t>065-9515091</t>
  </si>
  <si>
    <t>ปัญหาจากสภาพภูมิกาศที่เปลี่ยนแปลงไป / ไฟฟ้า / ประเทศเพื่อนบ้าน</t>
  </si>
  <si>
    <t>ปัญหาสภาพอากาศ / การบริโภค / การออกกำลังกายของประชาชน</t>
  </si>
  <si>
    <t>มีการตรวจสอบ ควบคุม โดยหลายหน่วยงานเพิ่มมากขึ้น</t>
  </si>
  <si>
    <t>ประชาชนให้ความสนใจเรื่องสุขภาพมากขึ้น</t>
  </si>
  <si>
    <t>วิทยาการทางการแพทย์ ระบบบริการพัฒนาดีขึ้น</t>
  </si>
  <si>
    <t>ปัจจัยที่เอื้อให้เกิดโรค ยังไม่สามารถแก้ไขปัญหาได้</t>
  </si>
  <si>
    <t>การสืบพันธุ์สัตว์ลดลง/สูญพันธุ์</t>
  </si>
  <si>
    <t>รายงานการบุกรุกพื้นที่ป่า / รายงานการเกิดสถานการณ์ไฟป่า</t>
  </si>
  <si>
    <t>ศูนย์ป่าไม้ / สำนักบริหารพื้นที่อนุรักษ์ที่ 11</t>
  </si>
  <si>
    <t>การเกิดอุทกภัยบริเวณบ้านกกต้อง ต.ฟากท่า อ.ฟากท่า จ.อุตรดิตถ์</t>
  </si>
  <si>
    <t>ศูนย์ป่าไม้</t>
  </si>
  <si>
    <t>ประชาชนที่อาศัยอยู่ในพื้นที่ต้องการขยายพื้นที่ทำกิน / การลักลอบตัดไม้มีค่าในพื้นที่ป่า / สร้างความเข้าใจ ตระหนักรู้ถึงภัยโทษของการเกิดเหตุ และทำข้อตกลงร่วมกัน</t>
  </si>
  <si>
    <t>การเกิดอุทกภัย ทำให้ประชาชนในพื้นที่ต้องอพยพย้ายถิ่นฐานเพื่อความปลอดภัยและทรัพย์สิน</t>
  </si>
  <si>
    <t>มีการบังคับใช้กฎหมาย / ส่งเสริมการปลูกไม้เศรษฐกิจในพื้นที่ชุมชนในป่า</t>
  </si>
  <si>
    <t>การย้ายถิ่นฐาน</t>
  </si>
  <si>
    <t>สถานการณ์น้ำท่วม ดินโคลนถล่ม</t>
  </si>
  <si>
    <t>มีการสร้าง เกิดชุมชนใหม่</t>
  </si>
  <si>
    <t>เส้นทางเดิมถูกตัดขาด, สาธารณูปโภคเสียหาย</t>
  </si>
  <si>
    <t>เขื่อน</t>
  </si>
  <si>
    <t>สถานการณ์อุทกภัย แต่สถานการณ์ลดลงจากอดีต</t>
  </si>
  <si>
    <t>น้อยลงจากปัจจุบัน</t>
  </si>
  <si>
    <t>โครงการอนุรักษ์และฟื้นฟูป่าต้นน้ำ</t>
  </si>
  <si>
    <t>โครงการเพิ่มแหล่งกักเก็บคาร์บอนโดยการขุดสระน้ำในไร่นา</t>
  </si>
  <si>
    <t>โครงการกำจัดเศษวัชพืชในแหล่งน้ำธรรมชาติ</t>
  </si>
  <si>
    <t>โครงการการร่วมมือและข้อตกลงระหว่างกลุ่มผู้ใช้น้ำ</t>
  </si>
  <si>
    <t>โครงการเพิ่มประสิทธิภาพการบำบัดน้ำเสีย (ควบคุมการระบายน้ำ)</t>
  </si>
  <si>
    <t>โครงการจัดอบรมกลุ่มผู้ใช้น้ำสร้างความเข้าใจและข้อตกลงร่วมกัน</t>
  </si>
  <si>
    <t>โครงการสำรวจและสร้างฐานข้อมูลระบบสาธารณูปโภคภายในจังหวัด</t>
  </si>
  <si>
    <t>คุณภาพน้ำลดลง</t>
  </si>
  <si>
    <t>โครงการส่งเสริมการพัฒนาการใช้เทคโนโลยีเรื่องการบำบัดน้ำเสียในชุมชน</t>
  </si>
  <si>
    <t>โครงการสร้างความเข้าใจให้กับผู้ใช้น้ำเกี่ยวกับคุณภาพ</t>
  </si>
  <si>
    <t>โครงการพัฒนาระบบอนุรักษ์ดินและน้ำ (R1/R2/R3)</t>
  </si>
  <si>
    <t xml:space="preserve">โครงการส่งเสริมการปรับเปลี่ยนรูปแบบการผลิตให้สอดคล้องกับสภาพพื้นที่ (R5) </t>
  </si>
  <si>
    <t>โครงการส่งเสริมการปลูกพืชแบบผสมผสาน (O1)</t>
  </si>
  <si>
    <t>โครงการพัฒนาระบบควบคุม ป้องกัน และบำบัดโรคสัตว์/สัตว์น้ำ (R4)</t>
  </si>
  <si>
    <t>พัฒนาแหล่งน้ำในไร่นานอกเขตชลประทาน (R1, R3, R5)</t>
  </si>
  <si>
    <t>โครงการพัฒนาและส่งเสริมการท่องเที่ยวเชิงวัฒนธรรม จ.อุตรดิตถ์</t>
  </si>
  <si>
    <t>แผนการท่องเที่ยวเปลี่ยน</t>
  </si>
  <si>
    <t>โครงการอุตรดิตถ์เที่ยวทั้งปี</t>
  </si>
  <si>
    <t>ความเสียหายต่อสิ่งอำนวยความสะดวกในการท่องเที่ยว</t>
  </si>
  <si>
    <t>โครงการปรับปรุงซ่อมแซมถนนเส้นทางท่องเที่ยว</t>
  </si>
  <si>
    <t>ระบบขนส่งหยุดชะงัก</t>
  </si>
  <si>
    <t>โครงการอุตรดิตถ์จิตอาสาพาเที่ยว</t>
  </si>
  <si>
    <t>โรคที่เกิดจากยุง</t>
  </si>
  <si>
    <t>สำรวจและทำลายแหล่งเพาะพันธุ์ยุงตามมาตรการ 3 เก็บ 3 โรค</t>
  </si>
  <si>
    <t>โครงการการเพิ่มขีดความสามารถในการป้องกันและดูแลสุขภาพของประชาชน จังหวัดอุตรดิตถ์</t>
  </si>
  <si>
    <t>การจัดการสภาวะเครียดจากปัญหามลพิษทางอากาศเชิงรุก</t>
  </si>
  <si>
    <t>โครงการสนับสนุนการปลูกป่าและเพิ่มพื้นที่ป่าในพื้นที่ป่าที่ถูกบุกรุกหรือทำลาย ป่าต้นน้ำที่เสื่อมโทรม หรือพื้นที่ว่างนอกเขตป่าธรรมชาติ</t>
  </si>
  <si>
    <t>โครงการพัฒนาเครือข่ายเฝ้าระวังพื้นที่เสี่ยงต่อการเกิดไฟป่า โดยสร้างการมีส่วนร่วมของชุมชน</t>
  </si>
  <si>
    <t>โครงการกิจกรรมซักซ้อมอบรมให้ความรู้ รัฐ เอกชน และภาคีเครือข่าย และสนับสนุนระบบการแจ้งเตือนในพื้นที่ที่มีความเสี่ยง</t>
  </si>
  <si>
    <t>โครงการการจัดทำผังเมืองเฉพาะของจ.อุตรดิตถ์เพื่อรองรับการปรับตัว</t>
  </si>
  <si>
    <t>โครงการดูแล/พัฒนา/บำรุงรักษาโครงสร้างพื้นฐาน (สะพาน ถนน สาธารณูประโยชน์และมีอุปกรณ์ช่วยเหลือฉุกเฉิน สะพานเหล็ก แบริ่ง / เรือท้องบน ระบบจ่ายไฟฟ้าฉุกเฉิน</t>
  </si>
  <si>
    <t>โครงการแบ่งสรรพื้นที่ทำกินกับผู้มีผลกระทบจากภัยพิบัติ</t>
  </si>
  <si>
    <t>การลดลงของปริมาณน้ำที่ใช้การได้</t>
  </si>
  <si>
    <t>ความขัดแย้งของผู้ใช้น้ำ</t>
  </si>
  <si>
    <t>ผลผลิตลดลง</t>
  </si>
  <si>
    <t>ความเครียดจากความร้อน</t>
  </si>
  <si>
    <t>สูญเสียระบบนิเวศและชนิดพันธุ์</t>
  </si>
  <si>
    <t>การเปลี่ยน/ย้ายถิ่นที่อยู่และความสัมพันธ์ระหว่างระบบนิเวศ</t>
  </si>
  <si>
    <t>สูญเสียความหลากหลายทางชีวภาพ</t>
  </si>
  <si>
    <t>สาขาการตั้งถิ่นฐานและความมั่นคงของมนุษย์</t>
  </si>
  <si>
    <t>การสูญเสียทรัพย์สิน</t>
  </si>
  <si>
    <t>สาธารณูปโภคเสียหาย</t>
  </si>
  <si>
    <t>การหยุดชะงักของเศรษฐกิจและวิถีชีวิต</t>
  </si>
  <si>
    <t>ความเสียหายต่อระบบสาธารณูปโภค</t>
  </si>
  <si>
    <t>การขนส่งทางบกหยุดชะงัก</t>
  </si>
  <si>
    <t>สาขาการจัดการน้ำ</t>
  </si>
  <si>
    <t>โรคระบาดในพืช</t>
  </si>
  <si>
    <t>การเจริญเติบโตไม่สมบูรณ์</t>
  </si>
  <si>
    <t>ชนิดพืชอาหารลดลง</t>
  </si>
  <si>
    <t>สภาวะเครียดจากปัญหามลพิษทางอากาศ</t>
  </si>
  <si>
    <t>โรคทางเดินหายใจ/โรคหัวใจและหลอดเลือด/ฮีทสโตรก/เสียชีวิต</t>
  </si>
  <si>
    <t>การหยุดชะงักของบริการด้านการแพทย์</t>
  </si>
  <si>
    <t>พฤติกรรมการบริโภคเปลี่ยนไป</t>
  </si>
  <si>
    <t>โรคระบาดและการแพร่จากสัตว์ปีกสู่ปศุสัตว์หรือมนุษย์</t>
  </si>
  <si>
    <t>การหยุดชะงักของบริการสาธารณะ</t>
  </si>
  <si>
    <t>โครงการพัฒนาระบบอนุรักษ์ดินและน้ำ</t>
  </si>
  <si>
    <t xml:space="preserve">โครงการส่งเสริมการปรับเปลี่ยนรูปแบบการผลิตให้สอดคล้องกับสภาพพื้นที่ </t>
  </si>
  <si>
    <t>โครงการส่งเสริมการปลูกพืชแบบผสมผสาน</t>
  </si>
  <si>
    <t xml:space="preserve">โครงการพัฒนาระบบควบคุม ป้องกัน และบำบัดโรคสัตว์/สัตว์น้ำ </t>
  </si>
  <si>
    <t xml:space="preserve">พัฒนาแหล่งน้ำในไร่นานอกเขตชลประทาน </t>
  </si>
  <si>
    <t>ความเสี่ยง : ความเสียหายต่อสิ่งอำนวยความสะดวกในการท่องเที่ยว</t>
  </si>
  <si>
    <t>ความเสี่ยง : ความขัดแย้งของผู้ใช้น้ำ</t>
  </si>
  <si>
    <t>ความเสี่ยง : ความเสียหายต่อระบบสาธารณูปโภค</t>
  </si>
  <si>
    <t>ความเสี่ยง : คุณภาพน้ำลดลง</t>
  </si>
  <si>
    <t>ความเสี่ยง : รูปแบบการท่องเที่ยวเปลี่ยน</t>
  </si>
  <si>
    <t>ความเสี่ยง : แผนการท่องเที่ยวเปลี่ยน</t>
  </si>
  <si>
    <t>ความเสี่ยง : ระบบขนส่งหยุดชะงัก</t>
  </si>
  <si>
    <t xml:space="preserve">ความเสี่ยง : โรคที่เกิดจากยุง (โรคไข้เลือดออก) </t>
  </si>
  <si>
    <t xml:space="preserve">ความเสี่ยง : โรคทางเดินหายใจ/โรคหัวใจและหลอด เลือด/ฮีทสโตรก/การเสียชีวิต </t>
  </si>
  <si>
    <t xml:space="preserve">ความเสี่ยง : สภาวะเครียดจากปัญหามลพิษทางอากาศ </t>
  </si>
  <si>
    <t>ความเสี่ยง : ขาดแหล่งน้ำเพื่อการเกษตร /คุณภาพดินและน้ำเสื่อมโทรม / ความชื้นในดินลดลง</t>
  </si>
  <si>
    <t xml:space="preserve">ความเสี่ยง : ลดต้นทุนการผลิต </t>
  </si>
  <si>
    <t>ความเสี่ยง : โรคระบาดในพืช</t>
  </si>
  <si>
    <t>ความเสี่ยง : โรคระบาดในสัตว์-สัตว์น้ำ</t>
  </si>
  <si>
    <t xml:space="preserve">ความเสี่ยง : สูญเสียระบบนิเวศและ ชนิดพันธุ์ </t>
  </si>
  <si>
    <t>ความเสี่ยง : ความเจ็บป่วย/บาดเจ็บ/เสียชีวิต</t>
  </si>
  <si>
    <t>ความเสี่ยง : การหยุดชะงักของบริการสาธารณะ/ สาธารณูปโภคเสียหาย/การหยุดชะงักของเศรษฐกิจและวิถีชีวิต</t>
  </si>
  <si>
    <t>ความเสี่ยง : การสูญเสียทรัพย์สิน/การย้ายถิ่นฐาน</t>
  </si>
  <si>
    <t xml:space="preserve">เพิ่มความมั่นคงด้านน้ำของจังหวัด </t>
  </si>
  <si>
    <t>1. ปริมาณน้ำใช้การได้/น้ำต้นทุน</t>
  </si>
  <si>
    <t>2. จำนวนผู้ใช้น้ำเพื่อการบริหารจัดการน้ำของจังหวัด</t>
  </si>
  <si>
    <t>1. ปริมาณผลผลิต</t>
  </si>
  <si>
    <t>2. รายได้เกษตรกร</t>
  </si>
  <si>
    <t>1 รายได้จากการท่องเที่ยว</t>
  </si>
  <si>
    <t>1. จำนวนผู้ป่วย</t>
  </si>
  <si>
    <t>2. จำนวรประชากรที่มีความรู้ ความเข้าใจ ความตระหนักเรื่องผลกระทบต่อสุขภาพจากการเปลี่ยนแปลงสภาพภูมิอากาศ</t>
  </si>
  <si>
    <t xml:space="preserve">1. พื้นที่สีเขียว </t>
  </si>
  <si>
    <t>1. จำนวรประชาชนที่มีความรู้ ความเข้าใจ สามารถปรับตัวต่อการเปลี่ยนแปลงสภาพภูมิอากาศ</t>
  </si>
  <si>
    <t xml:space="preserve"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					 </t>
  </si>
  <si>
    <t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</si>
  <si>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</si>
  <si>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ท่องเที่ยว</t>
  </si>
  <si>
    <t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t>
  </si>
  <si>
    <t xml:space="preserve">รักษาผลิตภาพการผลิตและความมั่นคงทางอาหาร </t>
  </si>
  <si>
    <t>ความเสี่ยง : การเปลี่ยน/ย้ายถิ่นที่อยู่และความสัมพันธ์ระหว่างระบบนิเวศ ความเสี่ยงการสูญเสียความหลากหลายทางชีวภาพ</t>
  </si>
  <si>
    <t>ความเสี่ยง : การลดลงของปริมาณน้ำที่ใช้การได้</t>
  </si>
  <si>
    <t>โครงการ 1 : โครงการอนุรักษ์และฟื้นฟูป่าต้นน้ำ</t>
  </si>
  <si>
    <t>โครงการ 2 : โครงการเพิ่มแหล่งกักเก็บคาร์บอนโดยการขุดสระน้ำในไร่นา</t>
  </si>
  <si>
    <t>โครงการ 3 : โครงการกำจัดเศษวัชพืชในแหล่งน้ำธรรมชาติ</t>
  </si>
  <si>
    <t>โครงการ 4 : โครงการการร่วมมือและข้อตกลงระหว่างกลุ่มผู้ใช้น้ำ</t>
  </si>
  <si>
    <t>โครงการ 5 : โครงการเพิ่มประสิทธิภาพการบำบัดน้ำเสีย (ควบคุมการระบายน้ำ)</t>
  </si>
  <si>
    <t>โครงการ 6 : โครงการจัดอบรมกลุ่มผู้ใช้น้ำสร้างความเข้าใจและข้อตกลงร่วมกัน</t>
  </si>
  <si>
    <t>โครงการ 7 : โครงการสำรวจและสร้างฐานข้อมูลระบบสาธารณูปโภคภายในจังหวัด</t>
  </si>
  <si>
    <t>โครงการ 8 : โครงการส่งเสริมการพัฒนาการใช้เทคโนโลยีเรื่องการบำบัดน้ำเสียในชุมชน</t>
  </si>
  <si>
    <t>โครงการ 9 : โครงการสร้างความเข้าใจให้กับผู้ใช้น้ำเกี่ยวกับคุณภาพ</t>
  </si>
  <si>
    <t>โครงการ 1 : โครงการพัฒนาระบบอนุรักษ์ดินและน้ำ</t>
  </si>
  <si>
    <t>โครงการ 2 : โครงการส่งเสริมการปรับเปลี่ยนรูปแบบการผลิตให้สอดคล้องกับสภาพพื้นที่</t>
  </si>
  <si>
    <t>โครงการ 3 : โครงการส่งเสริมการปลูกพืชแบบผสมผสาน</t>
  </si>
  <si>
    <t xml:space="preserve">โครงการ 4 : โครงการพัฒนาระบบควบคุม ป้องกัน และบำบัดโรคสัตว์/สัตว์น้ำ </t>
  </si>
  <si>
    <t>โครงการ 5 : พัฒนาแหล่งน้ำในไร่นานอกเขตชลประทาน</t>
  </si>
  <si>
    <t>โครงการ 1 : โครงการพัฒนาและส่งเสริมการท่องเที่ยวเชิงวัฒนธรรม จ.อุตรดิตถ์</t>
  </si>
  <si>
    <t>โครงการ 2 : โครงการปรับปรุงซ่อมแซมถนนเส้นทางท่องเที่ยว</t>
  </si>
  <si>
    <t>โครงการ 3 : โครงการอุตรดิตถ์เที่ยวทั้งปี</t>
  </si>
  <si>
    <t>โครงการ 4 : โครงการอุตรดิตถ์จิตอาสาพาเที่ยว</t>
  </si>
  <si>
    <t>โครงการ 1 : สำรวจและทำลายแหล่งเพาะพันธุ์ยุงตามมาตรการ 3 เก็บ 3 โรค</t>
  </si>
  <si>
    <t>โครงการ 2 : โครงการการเพิ่มขีดความสามารถในการป้องกันและดูแลสุขภาพของประชาชน จังหวัดอุตรดิตถ์</t>
  </si>
  <si>
    <t>โครงการ 3 : การจัดการสภาวะเครียดจากปัญหามลพิษทางอากาศเชิงรุก</t>
  </si>
  <si>
    <t>โครงการ 1 : โครงการสนับสนุนการปลูกป่าและเพิ่มพื้นที่ป่าในพื้นที่ป่าที่ถูกบุกรุกหรือทำลาย ป่าต้นน้ำที่เสื่อมโทรม หรือพื้นที่ว่างนอกเขตป่าธรรมชาติ</t>
  </si>
  <si>
    <t>โครงการ 2 : โครงการพัฒนาเครือข่ายเฝ้าระวังพื้นที่เสี่ยงต่อการเกิดไฟป่า โดยสร้างการมีส่วนร่วมของชุมชน</t>
  </si>
  <si>
    <t>โครงการ 1 : โครงการดูแล/พัฒนา/บำรุงรักษาโครงสร้างพื้นฐาน (สะพาน ถนน สาธารณูประโยชน์และมีอุปกรณ์ช่วยเหลือฉุกเฉิน สะพานเหล็ก แบริ่ง / เรือท้องบน ระบบจ่ายไฟฟ้าฉุกเฉิน</t>
  </si>
  <si>
    <t>โครงการ 3 : โครงการกิจกรรมซักซ้อมอบรมให้ความรู้ รัฐ เอกชน และภาคีเครือข่าย และสนับสนุนระบบการแจ้งเตือนในพื้นที่ที่มีความเสี่ยง</t>
  </si>
  <si>
    <t>โครงการ 4 : โครงการแบ่งสรรพื้นที่ทำกินกับผู้มีผลกระทบจากภัยพิบัติ</t>
  </si>
  <si>
    <t>โครงการ 2 : โครงการการจัดทำผังเมืองเฉพาะของจ.อุตรดิตถ์เพื่อรองรับการปรับตัว</t>
  </si>
  <si>
    <t>การจัดการน้ำ</t>
  </si>
  <si>
    <t>ความอุดมสมบูรณ์ของป่าไม้เพิ่มขึ้น (ไร่)</t>
  </si>
  <si>
    <t>มีป่าไม้เพิ่มขึ้น</t>
  </si>
  <si>
    <t>ปริมาณน้ำเพิ่มขึ้น</t>
  </si>
  <si>
    <t>ปริมาณน้ำท่าเพิ่มขึ้น</t>
  </si>
  <si>
    <t>ปริมาณน้ำกักเก็บ น้ำแหล่งน้ำ (ลูกบาศก์เมตร)</t>
  </si>
  <si>
    <t>น้ำในแหล่งกักเก็บเพิ่มขึ้น</t>
  </si>
  <si>
    <t>วัชพืชในแหล่งน้ำลดลง (ไร่)</t>
  </si>
  <si>
    <t>มีพื้นที่ที่ใช้ในธรรมชาติมีน้ำเพิ่มขึ้น</t>
  </si>
  <si>
    <t>จำนวนกลุ่มเพิ่มขึ้น (กลุ่ม)</t>
  </si>
  <si>
    <t>ข้อตกลงมีความชัดเจนมากขึ้น</t>
  </si>
  <si>
    <t>กลุ่มมีความเข้มแข็งมากขึ้น (ลดความขัดแย้ง)</t>
  </si>
  <si>
    <t>สามารถบริหารจัดการผู้ใช้น้ำได้อย่างมีประสิทธิภาพ</t>
  </si>
  <si>
    <t>ค่า NTU และ pH อยู่ในเกณฑ์ปกติ</t>
  </si>
  <si>
    <t>น้ำสะอาด</t>
  </si>
  <si>
    <t>คุณภาพน้ำดีขึ้น</t>
  </si>
  <si>
    <t>ปริมาณน้ำดีเพิ่มขึ้น</t>
  </si>
  <si>
    <t>ให้ทางกลุ่มเข้าร่วมเพิ่มขึ้น</t>
  </si>
  <si>
    <t>กลุ่มมีความเข้าใจในบทบาทของตนมากขึ้น</t>
  </si>
  <si>
    <t>ส่งผลต่อการบริหารจัดการน้ำอย่างมีประสิทธิภาพ</t>
  </si>
  <si>
    <t>ความขัดแย้งลดลง</t>
  </si>
  <si>
    <t>มีฐานข้อมูลที่มีประสิทธิภาพเพิ่มขึ้นจำนวน 1 ฐาน</t>
  </si>
  <si>
    <t>ฐานข้อมูลที่จังหวัดสามารถใช้ได้ 1 ฐาน</t>
  </si>
  <si>
    <t>ฐานข้อมูลที่มีประโยชน์</t>
  </si>
  <si>
    <t>จังหวัดมีฐานข้อมูลสำหรับสาธารณูปโภคที่ใช้ได้</t>
  </si>
  <si>
    <t>ชุมชนต้นแบบใช้เทคโนโลยีได้ยอย่างมีประสิทธิภาพ</t>
  </si>
  <si>
    <t>สามารถขยายผลไปยังชุมชนอื่นๆ ได้</t>
  </si>
  <si>
    <t>มีผู้เข้าร่วมอบรมไม่ต่ำกว่า 100 คน</t>
  </si>
  <si>
    <t>ผู้เข้าร่วม 100 คนมีความเข้าใจในคุณภาพน้ำมากขึ้น</t>
  </si>
  <si>
    <t>ผู้เข้าร่วมมีความเข้าใจในคุณภาพน้ำมากขึ้น</t>
  </si>
  <si>
    <t>เกิดความเข้าใจในคุณภาพน้ำมากขึ้น</t>
  </si>
  <si>
    <t>เกิดเทคโนโลยีเพิ่มขึ้นอย่างน้อง 1 เทคโนโลยีมีชุมชนต้นแบบอย่างน้อย 1 ชุมชน</t>
  </si>
  <si>
    <t>เทคโนโลยีใหม่ในการบำบัดน้ำเสีย ชุมชนต้นแบบที่เพิ่มขึ้น</t>
  </si>
  <si>
    <t>ร้อยละของพื้นที่ที่ได้รับการพัฒนาระบบอนุรักษ์ดินและน้ำเพิ่มขึ้น</t>
  </si>
  <si>
    <t>พื้นที่ที่ได้รับการพัฒนาระบบอนุรักษ์ดินและน้ำ</t>
  </si>
  <si>
    <t>ลดการชะล้างพังทลายของดินและความชุ่มชื้นในดินเพิ่มขึ้น</t>
  </si>
  <si>
    <t>เกษตรกรสามารถเพิ่มผลผลิตและลดต้นทุนการผลิต</t>
  </si>
  <si>
    <t>ร้อยละของพื้นที่ที่ได้รับการปรับเปลี่ยนรูปแบบการผลิตเพิ่มขึ้น</t>
  </si>
  <si>
    <t>จำนวนพื้นที่ที่ได้รับการปรับเปลี่ยนรูปแบบการผลิตตรงกับศักยภาพของพื้นที่</t>
  </si>
  <si>
    <t>ผลผลิตเพิ่มขึ้นและลดต้นทุนการผลิต</t>
  </si>
  <si>
    <t>เกษตรกรสามารถมีรายได้เพิ่มขึ้น</t>
  </si>
  <si>
    <t>ร้อยละของพื้นที่ที่ได้รับการส่งเสริมการปลูกพืชแบบผสมผสานเพิ่มเติม</t>
  </si>
  <si>
    <t>จำนวนพื้นที่การปลูกพืชแบบผสมผสานเพิ่มขึ้น</t>
  </si>
  <si>
    <t>ลดความเสียหายจากการระบาดของโรงจากแมลงศัตรูพืช</t>
  </si>
  <si>
    <t>ผลผลิตเพิ่มขึ้นและต้นทุนลดลง</t>
  </si>
  <si>
    <t>จำนวนฟาร์มที่ได้รับการส่งเสริมระบบ GFM (Good Farm Management)</t>
  </si>
  <si>
    <t>ผลผลิตปศุสัตว์เพิ่มขึ้นและลดต้นทุนการผลิต</t>
  </si>
  <si>
    <t>รายได้เพิ่มขึ้น</t>
  </si>
  <si>
    <t>ร้อยละของแหล่งน้ำในไร่นานอกเขตชลประทานเพิ่มขึ้น</t>
  </si>
  <si>
    <t>จำนวนแหล่งน้ำขนาดเล็กในไร่นาเพิ่มขึ้น</t>
  </si>
  <si>
    <t>ร้อยละของฟาร์มที่ได้รับมาตรฐาน GFM (Good Farm Management)เพิ่มขึ้น</t>
  </si>
  <si>
    <t>รายได้เพิ่มขึ้น/อาหารคุณภาพมีสู่ผู้บริโภค</t>
  </si>
  <si>
    <t>ลดความเสี่ยงการขาดน้ำในช่วงฝนทิ้งช่วงปริมาณผลผลิตเพิ่มขึ้น</t>
  </si>
  <si>
    <t xml:space="preserve">จำนวนแหล่งท่องเที่ยวและนักท่องเที่ยวเพิ่มขึ้นร้อยละ 20 </t>
  </si>
  <si>
    <t>จำนวนแหล่งท่องเที่ยวและนักท่องเที่ยวเพิ่มขึ้น</t>
  </si>
  <si>
    <t xml:space="preserve">GPP เพิ่มขึ้น </t>
  </si>
  <si>
    <t>ประชาชนมีรายได้เพิ่มขึ้น</t>
  </si>
  <si>
    <t>ปฏิทินการท่องเที่ยวของอุตรดิตถ์</t>
  </si>
  <si>
    <t>จำนวนเส้นทางไปยังแหล่งท่องเที่ยวดีขึ้นร้อยละ 20</t>
  </si>
  <si>
    <t>จำนวนนักท่องเที่ยวเพิ่มขึ้นร้อยละ 20</t>
  </si>
  <si>
    <t>ประชาชนมีรายได้</t>
  </si>
  <si>
    <t>อัตราป่วยของโรคไข้เลือดออก โรคติดเชื้อไวรัสซิกา โรคไข้ปวดข้อ ยุงลายลดลง (คน/แสนประชากร) /ค่า HI/CI ลดลง</t>
  </si>
  <si>
    <t>ประชาชนมีความรู้ ความเข้าใจและปลอดภัยจาก 3 โรค</t>
  </si>
  <si>
    <t>จำนวนผู้ป่วย 3 โรคที่เกี่ยวข้องกับยุงลายลดลง/จำนวนแหล่งเพาะพันธุ์ยุงลายลดลง</t>
  </si>
  <si>
    <t>ประชาชนมีสภาพแวดล้อมในที่อยู่อาศัยที่ดี/ลดงบประมาณในการควบคุมโรค</t>
  </si>
  <si>
    <t>อัตราป่วยของโรคทางเดินหายใจฯ ลดลง (คน/แสนประชากร)</t>
  </si>
  <si>
    <t>จำนวนผู้ป่วยโรคทางเดินหายใจฯ ลดลง</t>
  </si>
  <si>
    <t>ประชาชนสามารถป้องกันและดูแลสุขภาพได้ถูกต้อง</t>
  </si>
  <si>
    <t>ประชาชนมีสภาพแวดล้อมในที่อยู่อาศัยที่ดี/ลดงบประมาณในการดูแลผู้ป่วย</t>
  </si>
  <si>
    <t>ร้อยละของประชากรในพื้นที่เสี่ยงมีความรู้ ความเข้าใจ และสามารถจัดการความเครียดฯ/จำนวนเครือข่ายที่มีส่วนร่วมในการจัดการฯ</t>
  </si>
  <si>
    <t>ประชากรมีสุขภาพจิตดีขึ้น/จำนวนประชากรที่ได้รับการช่วยเหลือ</t>
  </si>
  <si>
    <t>การมีส่วนร่วมของภาครัฐ/เอกชน ประชาชนมีความรู้ ความเข้าใจในการจัดการความเครียด</t>
  </si>
  <si>
    <t>ประชาชนมีสภาพแวดล้อมในที่อยู่อาศัยที่ดี/ลดงบประมาณในการดูแลผู้ป่วย/ประชาชนมีสภาพแวดล้อมในที่อยู่อาศัยที่ดี</t>
  </si>
  <si>
    <t>พื้นที่ป่าได้รับการฟื้นฟูร้อยละ 80</t>
  </si>
  <si>
    <t>พื้นที่ป่าเพิ่มขึ้น</t>
  </si>
  <si>
    <t>ป่าอุดมสมบูรณ์ ระบบนิเวศได้รับการฟื้นฟู</t>
  </si>
  <si>
    <t>ระบบนิเวศอุดมสมบูรณ์</t>
  </si>
  <si>
    <t>จำนวนเครือข่ายการเฝ้าระวังป้องกันไฟป่า</t>
  </si>
  <si>
    <t>มีเครือข่ายการเฝ้าระวังและป้องกันการเกิดไฟป่า</t>
  </si>
  <si>
    <t>การเกิดไฟป่าลดลง</t>
  </si>
  <si>
    <t>ลดปัญหา PM2.5</t>
  </si>
  <si>
    <t>มีระบบการแจ้งเตือนครอบคลุมพื้นที่เสี่ยง (จำนวนพื้นที่)/จำนวนประชาชนที่มีความพร้อมรับความเสี่ยง (จำนวนคน)</t>
  </si>
  <si>
    <t>ได้ระบบการแจ้งเตือนที่มีประสิทธิภาพและครอบคลุม/ประชาชนมีความรู้และมีความพร้อมในการรับมือ</t>
  </si>
  <si>
    <t>มีประชาชนที่มีความตื่นตัวและมีความพร้อมในการรับมือกับสถานการณ์เพิ่มมากขึ้น</t>
  </si>
  <si>
    <t>ลดการสูญเสียการบาดเจ็บและการเสียชีวิตได้</t>
  </si>
  <si>
    <t>ครอบคลุมพื้นที่ความเสี่ยง (จำนวนพื้นที่)</t>
  </si>
  <si>
    <t>ได้ผังเมืองที่เหมาะสมกับพื้นที่เสี่ยง</t>
  </si>
  <si>
    <t>มีบริการสาธารณะได้อย่างต่อเนื่อง เข้าถึงกลุ่มประชาชนที่เดือดร้อน</t>
  </si>
  <si>
    <t>ลดความเสี่ยงจากการได้รับผลกระทบจากสาธารณะภัย/บริการสาธารธณะที่มีประสิทธิภาพ</t>
  </si>
  <si>
    <t>มีโครงสร้างพื้นฐานที่คงทนมากขึ้น (พื้นที่)/มีอุปกรณ์ที่ช่วยเหลือได้รวดเร็ว (จำนวนอุปกรณ์ต่อเหตุการณ์)</t>
  </si>
  <si>
    <t>ลดการสูญเสียของพื้นที่และทรัพย์สินประชาชน/ลดความเสียหายของสาธารณูปโภค</t>
  </si>
  <si>
    <t>ได้โครงสร้างพื้นฐานแข็งแรงทนทานมากขึ้น/ได้อุปกรณ์ช่วยเหลือในสภาวะฉุกเฉินได้มากขึ้น</t>
  </si>
  <si>
    <t>รับมือกับเหตุการณ์ได้ทันท่วงที/ช่วยเหลือประชาชนได้ทั่วถึง</t>
  </si>
  <si>
    <t>ปริมาณพื้นที่ที่จัดสรรให้กับผู้มีผลกระทบได้ครบถ้วน (จำนวนพื้นที่)</t>
  </si>
  <si>
    <t>ประชาชนมีความมั่นคงและมีพื้นที่เป็นหลักแหล่ง</t>
  </si>
  <si>
    <t>ประชาชนมีคุณภาพชีวิตที่ดีไม่บุกรุกป่าและมีงานทำ</t>
  </si>
  <si>
    <t>ลดความสูญเสียทรัพย์สิน/ลดปัญหาอาชญากรรมและปัญหายาเสพติด/ลดการยึดครองพื้นที่ป่าและทรัพยากรธรรมชาติ</t>
  </si>
  <si>
    <t>ผลผลิต =
ประชาชนมีความมั่นคงและมีพื้นที่เป็นหลักแหล่ง</t>
  </si>
  <si>
    <t>ผลลัพธ์ =
ประชาชนมีคุณภาพชีวิตที่ดีไม่บุกรุกป่าและมีงานทำ</t>
  </si>
  <si>
    <t>ผลกระทบ = ลดความสูญเสียทรัพย์สิน/ลดปัญหาอาชญากรรมและปัญหายาเสพติด/ลดการยึดครองพื้นที่ป่าและทรัพยากรธรรมชาติ</t>
  </si>
  <si>
    <t>ผลกระทบ =ลดการสูญเสียของพื้นที่และทรัพย์สินประชาชน/ลดความเสียหายของสาธารณูปโภค</t>
  </si>
  <si>
    <t>ผลลัพธ์ =
รับมือกับเหตุการณ์ได้ทันท่วงที/ช่วยเหลือประชาชนได้ทั่วถึง</t>
  </si>
  <si>
    <t>ผลผลิต =
ได้โครงสร้างพื้นฐานแข็งแรงทนทานมากขึ้น/ได้อุปกรณ์ช่วยเหลือในสภาวะฉุกเฉินได้มากขึ้น</t>
  </si>
  <si>
    <t>ผลกระทบ =มีบริการสาธารณะได้อย่างต่อเนื่อง เข้าถึงกลุ่มประชาชนที่เดือดร้อน</t>
  </si>
  <si>
    <t>ผลลัพธ์ =
ลดความเสี่ยงจากการได้รับผลกระทบจากสาธารณะภัย/บริการสาธารธณะที่มีประสิทธิภาพ</t>
  </si>
  <si>
    <t>ผลผลิต =
ได้ผังเมืองที่เหมาะสมกับพื้นที่เสี่ยง</t>
  </si>
  <si>
    <t>ผลกระทบ = ลดการสูญเสียการบาดเจ็บและการเสียชีวิตได้</t>
  </si>
  <si>
    <t>ผลลัพธ์ =
มีประชาชนที่มีความตื่นตัวและมีความพร้อมในการรับมือกับสถานการณ์เพิ่มมากขึ้น</t>
  </si>
  <si>
    <t>ผลผลิต =
ได้ระบบการแจ้งเตือนที่มีประสิทธิภาพและครอบคลุม/ประชาชนมีความรู้และมีความพร้อมในการรับมือ</t>
  </si>
  <si>
    <t>ผลกระทบ =ลดปัญหา PM2.5</t>
  </si>
  <si>
    <t>ผลลัพธ์ =
การเกิดไฟป่าลดลง</t>
  </si>
  <si>
    <t>ผลผลิต =
มีเครือข่ายการเฝ้าระวังและป้องกันการเกิดไฟป่า</t>
  </si>
  <si>
    <t>ผลกระทบ = ระบบนิเวศอุดมสมบูรณ์</t>
  </si>
  <si>
    <t xml:space="preserve">ผลลัพธ์ = ป่าอุดมสมบูรณ์ ระบบนิเวศได้รับการฟื้นฟู
</t>
  </si>
  <si>
    <t xml:space="preserve">ผลผลิต = พื้นที่ป่าเพิ่มขึ้น
</t>
  </si>
  <si>
    <t>ผลกระทบ =ประชาชนมีสภาพแวดล้อมในที่อยู่อาศัยที่ดี/ลดงบประมาณในการดูแลผู้ป่วย/ประชาชนมีสภาพแวดล้อมในที่อยู่อาศัยที่ดี</t>
  </si>
  <si>
    <t>ผลลัพธ์ =
การมีส่วนร่วมของภาครัฐ/เอกชน ประชาชนมีความรู้ ความเข้าใจในการจัดการความเครียด</t>
  </si>
  <si>
    <t>ผลผลิต =
ประชากรมีสุขภาพจิตดีขึ้น/จำนวนประชากรที่ได้รับการช่วยเหลือ</t>
  </si>
  <si>
    <t>ผลกระทบ =ประชาชนมีสภาพแวดล้อมในที่อยู่อาศัยที่ดี/ลดงบประมาณในการดูแลผู้ป่วย</t>
  </si>
  <si>
    <t xml:space="preserve">ผลลัพธ์ =ประชาชนสามารถป้องกันและดูแลสุขภาพได้ถูกต้อง
</t>
  </si>
  <si>
    <t>ผลผลิต =
จำนวนผู้ป่วยโรคทางเดินหายใจฯ ลดลง</t>
  </si>
  <si>
    <t>ผลกระทบ =ประชาชนมีสภาพแวดล้อมในที่อยู่อาศัยที่ดี/ลดงบประมาณในการควบคุมโรค</t>
  </si>
  <si>
    <t>ผลลัพธ์ =
ประชาชนมีความรู้ ความเข้าใจและปลอดภัยจาก 3 โรค</t>
  </si>
  <si>
    <t>ผลผลิต =
จำนวนผู้ป่วย 3 โรคที่เกี่ยวข้องกับยุงลายลดลง/จำนวนแหล่งเพาะพันธุ์ยุงลายลดลง</t>
  </si>
  <si>
    <t>ผลกระทบ =ประชาชนมีรายได้</t>
  </si>
  <si>
    <t xml:space="preserve">ผลลัพธ์ =GPP เพิ่มขึ้น 
</t>
  </si>
  <si>
    <t xml:space="preserve">ผลลัพธ์ =
GPP เพิ่มขึ้น </t>
  </si>
  <si>
    <t xml:space="preserve">ผลผลิต =จำนวนแหล่งท่องเที่ยวและนักท่องเที่ยวเพิ่มขึ้น
</t>
  </si>
  <si>
    <t>ผลผลิต =
จำนวนแหล่งท่องเที่ยวและนักท่องเที่ยวเพิ่มขึ้น</t>
  </si>
  <si>
    <t>ผลกระทบ =รายได้เพิ่มขึ้น</t>
  </si>
  <si>
    <t>ผลลัพธ์ =
ลดความเสี่ยงการขาดน้ำในช่วงฝนทิ้งช่วงปริมาณผลผลิตเพิ่มขึ้น</t>
  </si>
  <si>
    <t xml:space="preserve">ผลผลิต =จำนวนแหล่งน้ำขนาดเล็กในไร่นาเพิ่มขึ้น
</t>
  </si>
  <si>
    <t>ผลกระทบ =รายได้เพิ่มขึ้น/อาหารคุณภาพมีสู่ผู้บริโภค</t>
  </si>
  <si>
    <t>ผลลัพธ์ =
ผลผลิตปศุสัตว์เพิ่มขึ้นและลดต้นทุนการผลิต</t>
  </si>
  <si>
    <t xml:space="preserve">ผลผลิต =จำนวนฟาร์มที่ได้รับการส่งเสริมระบบ GFM (Good Farm Management)
</t>
  </si>
  <si>
    <t>ผลกระทบ =ผลผลิตเพิ่มขึ้นและต้นทุนลดลง</t>
  </si>
  <si>
    <t>ผลลัพธ์ =
ลดความเสียหายจากการระบาดของโรงจากแมลงศัตรูพืช</t>
  </si>
  <si>
    <t xml:space="preserve">ผลผลิต =จำนวนพื้นที่การปลูกพืชแบบผสมผสานเพิ่มขึ้น
</t>
  </si>
  <si>
    <t>ผลกระทบ =เกษตรกรสามารถมีรายได้เพิ่มขึ้น</t>
  </si>
  <si>
    <t xml:space="preserve">ผลลัพธ์ =ลดการชะล้างพังทลายของดินและความชุ่มชื้นในดินเพิ่มขึ้น
</t>
  </si>
  <si>
    <t xml:space="preserve">ผลผลิต =พื้นที่ที่ได้รับการพัฒนาระบบอนุรักษ์ดินและน้ำ
</t>
  </si>
  <si>
    <t xml:space="preserve">ผลผลิต =จำนวนพื้นที่ที่ได้รับการปรับเปลี่ยนรูปแบบการผลิตตรงกับศักยภาพของพื้นที่
</t>
  </si>
  <si>
    <t>ผลลัพธ์ =
ผลผลิตเพิ่มขึ้นและลดต้นทุนการผลิต</t>
  </si>
  <si>
    <t>ผลกระทบ =เกิดความเข้าใจในคุณภาพน้ำมากขึ้น</t>
  </si>
  <si>
    <t>ผลลัพธ์ =
ผู้เข้าร่วมมีความเข้าใจในคุณภาพน้ำมากขึ้น</t>
  </si>
  <si>
    <t xml:space="preserve">ผลผลิต =ผู้เข้าร่วม 100 คนมีความเข้าใจในคุณภาพน้ำมากขึ้น
</t>
  </si>
  <si>
    <t>ผลกระทบ =สามารถขยายผลไปยังชุมชนอื่นๆ ได้</t>
  </si>
  <si>
    <t xml:space="preserve">ผลลัพธ์ =ชุมชนต้นแบบใช้เทคโนโลยีได้ยอย่างมีประสิทธิภาพ
</t>
  </si>
  <si>
    <t>ผลผลิต =
เทคโนโลยีใหม่ในการบำบัดน้ำเสีย ชุมชนต้นแบบที่เพิ่มขึ้น</t>
  </si>
  <si>
    <t>ผลกระทบ =จังหวัดมีฐานข้อมูลสำหรับสาธารณูปโภคที่ใช้ได้</t>
  </si>
  <si>
    <t xml:space="preserve">ผลลัพธ์ =
ฐานข้อมูลที่มีประโยชน์ </t>
  </si>
  <si>
    <t>ผลผลิต =
ฐานข้อมูลที่จังหวัดสามารถใช้ได้ 1 ฐาน</t>
  </si>
  <si>
    <t>ผลกระทบ =ความขัดแย้งลดลง</t>
  </si>
  <si>
    <t>ผลลัพธ์ =
ส่งผลต่อการบริหารจัดการน้ำอย่างมีประสิทธิภาพ</t>
  </si>
  <si>
    <t xml:space="preserve">ผลผลิต =กลุ่มมีความเข้าใจในบทบาทของตนมากขึ้น
</t>
  </si>
  <si>
    <t>ผลกระทบ =ปริมาณน้ำดีเพิ่มขึ้น</t>
  </si>
  <si>
    <t>ผลลัพธ์ =
คุณภาพน้ำดีขึ้น</t>
  </si>
  <si>
    <t>ผลผลิต =
น้ำสะอาด</t>
  </si>
  <si>
    <t>ผลกระทบ =สามารถบริหารจัดการผู้ใช้น้ำได้อย่างมีประสิทธิภาพ</t>
  </si>
  <si>
    <t>ผลลัพธ์ =
กลุ่มมีความเข้มแข็งมากขึ้น (ลดความขัดแย้ง)</t>
  </si>
  <si>
    <t>ผลผลิต =
ข้อตกลงมีความชัดเจนมากขึ้น</t>
  </si>
  <si>
    <t>ผลกระทบ =ปริมาณน้ำท่าเพิ่มขึ้น</t>
  </si>
  <si>
    <t>ผลลัพธ์ =
ปริมาณน้ำเพิ่มขึ้น</t>
  </si>
  <si>
    <t>ผลผลิต =
มีพื้นที่ที่ใช้ในธรรมชาติมีน้ำเพิ่มขึ้น</t>
  </si>
  <si>
    <t xml:space="preserve">ผลผลิต =มีป่าไม้เพิ่มขึ้น
</t>
  </si>
  <si>
    <t>ผลผลิต =
น้ำในแหล่งกักเก็บเพิ่มขึ้น</t>
  </si>
  <si>
    <t>โครงการชลประทานจังหวัดอุตรดิตถ์
การปะปาส่วนภูมิภาคจังหวัดอุตรดิตถ์
สำนักงานทรัพยากรน้ำบาดาล เขตที่ 7 (กำแพงเพชร)
สำนักงานเจ้าท่าภูมิภาคที่ 1 สาขาแพร่
สำนักงานทรัพยากรน้ำภาค 9 พิษณุโลก
เขื่อนสิริกิติ์</t>
  </si>
  <si>
    <t>สำนักงานเกษตรและสหกรณ์จังหวัดอุตรดิตถ์
สำนักงานเกษตรจังหวัดอุตรดิตถ์
สำนักงานปศุสัตว์จังหวัดอุตรดิตถ์
สถานีพัฒนาที่ดินจังหวัดอุตรดิตถ์
สำนักงานที่ดินจังหวัดอุตรดิตถ์</t>
  </si>
  <si>
    <t>สำนักงานจังหวัดอุตรดิตถ์
สำนักงานท่องเที่ยวและกีฬาจังหวัดอุตรดิตถ์
สมาคมธุรกิจท่องเที่ยวจังหวัดอุตรดิตถ์</t>
  </si>
  <si>
    <t>สำนักงานสาธารณสุขจังหวัดอุตรดิตถ์
องค์การบริหารส่วนจังหวัดอุตรดิตถ์
เทศบาลเมืองอุตรดิตถ์
องค์การบริหารส่วนตำบลคอรุม</t>
  </si>
  <si>
    <t>สำนักงานจัดการทรันพยากรป่าไม้ที่ 3 ลำปาง (ศูนย์ป่าไม้อุตรดิตถ์)
สำนักงานบริหารพื้นที่อนุรักษ์ที่ 11 พิษณุโลก
สำนักงานสิ่งแวดล้อมและควบคุมมลพิษที่ 3
องค์การอุตสาหกรรมป่าไม้เขตอุตรดิตถ์
สำนักงานทรัพยากรธรรมชาติและสิ่งแวดล้อมจังหวัดอุตรดิตถ์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</si>
  <si>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>)</t>
    </r>
  </si>
  <si>
    <t>รายงานปริมาณน้ำใช้การได้/น้ำต้นทุน</t>
  </si>
  <si>
    <t>รวบรวมข้อมูลจากรายงาน</t>
  </si>
  <si>
    <t>ร้อยละปริมาณน้ำต้นทุน/น้ำใช้การได้</t>
  </si>
  <si>
    <t>ความเสียหายทางเศรษฐกิจที่เกิดจากปริมาณน้ำไม่มีเพียงพอ</t>
  </si>
  <si>
    <t>รายปี</t>
  </si>
  <si>
    <t>สาธารณะ</t>
  </si>
  <si>
    <t>ปริมาณน้ำใช้การได้/ต้นทุน</t>
  </si>
  <si>
    <t>ปริมาณน้ำเพียงพอต่อความต้องการใช้น้ำ</t>
  </si>
  <si>
    <t>สำนักงานทรัพยากรน้ำภาค 9 พิษณุโลก
เขื่อนสิริกิติ์ สำนักงานจัดการทรันพยากรป่าไม้ที่ 3 ลำปาง (ศูนย์ป่าไม้อุตรดิตถ์)
สำนักงานบริหารพื้นที่อนุรักษ์ที่ 11 พิษณุโลก
สำนักงานทรัพยากรธรรมชาติและสิ่งแวดล้อมจังหวัดอุตรดิตถ์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</si>
  <si>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 xml:space="preserve">) </t>
    </r>
  </si>
  <si>
    <t xml:space="preserve">โครงการชลประทานจังหวัดอุตรดิตถ์
</t>
  </si>
  <si>
    <t>จำนวนผู้ใช้น้ำ (ราย)</t>
  </si>
  <si>
    <t>รายงานข้อมูลผู้ใช้น้ำ</t>
  </si>
  <si>
    <t>ร้อยละของปริมาณน้ำใช้</t>
  </si>
  <si>
    <t xml:space="preserve">โครงการชลประทานจังหวัดอุตรดิตถ์
การปะปาส่วนภูมิภาคจังหวัดอุตรดิตถ์
สำนักงานทรัพยากรน้ำบาดาล เขตที่ 7 (กำแพงเพชร)
</t>
  </si>
  <si>
    <t>จำนวนผู้เข้าอบรม (คน)</t>
  </si>
  <si>
    <t>รายงานการดำเนินโครงการ</t>
  </si>
  <si>
    <t>ร้อยละจำนวนผู้เข้าอบรมต่อประชากรทั้งหมด</t>
  </si>
  <si>
    <t>จำนวนผู้ป่วย</t>
  </si>
  <si>
    <t>ปริมาณน้ำเพียงพอ</t>
  </si>
  <si>
    <t>ประชาชนมีความรู้ความเข้าใจและปรับตัวรองรับต่อผลกระทบที่จะเกิดขึ้น</t>
  </si>
  <si>
    <t>จำนวนพื้นที่ (แห่ง)</t>
  </si>
  <si>
    <t>จำนวนฐานข้อมูล (ฐาน)</t>
  </si>
  <si>
    <t>ร้อยละพื้นที่ต่อพื้นที่ทั้งหมด</t>
  </si>
  <si>
    <t>จำนวนพื้นที่</t>
  </si>
  <si>
    <t>โครงการชลประทานจังหวัดอุตรดิตถ์
สำนักงานเจ้าท่าภูมิภาคที่ 1 สาขาแพร่
สำนักงานทรัพยากรน้ำภาค 9 พิษณุโลก
เขื่อนสิริกิติ์</t>
  </si>
  <si>
    <t>ปริมาณผลผลิต (ตัน)</t>
  </si>
  <si>
    <t>รายงานปริมาณผลผลิต</t>
  </si>
  <si>
    <t>ร้อยละการเพิ่มขึ้นของผลผลิตทางการเกษตร</t>
  </si>
  <si>
    <t>มูลค่าทางเศรษฐกิจภาคการเกษตร</t>
  </si>
  <si>
    <t>เกษตรกร</t>
  </si>
  <si>
    <t>ปริมาณผลผลิต (ตัน) ก่อนเริ่มโครงการ</t>
  </si>
  <si>
    <t>เพิ่มผลผลิตทางการเกษตรเพื่อความมั่นคงทางอาหาร</t>
  </si>
  <si>
    <t>สำนักงานเกษตรและสหกรณ์จังหวัดอุตรดิตถ์
สำนักงานเกษตรจังหวัดอุตรดิตถ์
สถานีพัฒนาที่ดินจังหวัดอุตรดิตถ์
สำนักงานที่ดินจังหวัดอุตรดิตถ์</t>
  </si>
  <si>
    <t>ร้อยละการเพิ่มขึ้นของผลผลิตทางการเกษตรและปศุสัตว์</t>
  </si>
  <si>
    <t xml:space="preserve">สำนักงานปศุสัตว์จังหวัดอุตรดิตถ์
</t>
  </si>
  <si>
    <t xml:space="preserve">จำนวนนักท่องเที่ยว (ราย) </t>
  </si>
  <si>
    <t>มูลค่าทางเศรษฐกิจภาคการท่องเที่ยว</t>
  </si>
  <si>
    <t>จำนวนนักท่องเที่ยว (ราย)</t>
  </si>
  <si>
    <t>รายได้จากการท่องเที่ยวเพิ่มขึ้น</t>
  </si>
  <si>
    <t>จำนวนโครงสร้างพื้นฐานที่ได้รับการพัฒนา (แห่ง)</t>
  </si>
  <si>
    <t>ร้อยละการเกิดอุบัติเหตุ</t>
  </si>
  <si>
    <t>เพิ่มรายได้ให้กับผู้ประกอบการ</t>
  </si>
  <si>
    <t>รายงานประจำปี</t>
  </si>
  <si>
    <t>ร้อยละของจำนวนผู้ป่วย</t>
  </si>
  <si>
    <t>ประชาชนมีสุขภาพที่ดีและสร้างมีความตระหนักรู้ให้กับประชาชน</t>
  </si>
  <si>
    <t>พื้นที่ป่า (ไร่)</t>
  </si>
  <si>
    <t>ร้อยละพื้นที่ป่า</t>
  </si>
  <si>
    <t>รักษาระบบนิเวศให้ดีขึ้น</t>
  </si>
  <si>
    <t>พื้นที่ป่าที่ถูกเผา (ไร่)</t>
  </si>
  <si>
    <t>รายงานพื้นที่</t>
  </si>
  <si>
    <t>รวบรวมข้อมูลจากรายงาน, ข้อมูลสาสนเทศเชิงพื้นที่ (GIS)</t>
  </si>
  <si>
    <t>ร้อยละการลดพื้นที่ป่าที่ถูกเผา</t>
  </si>
  <si>
    <t>มูลค่าทางเศรษฐกิจภาคป่าไม้</t>
  </si>
  <si>
    <t>ลดการเผาในพื้นที่ป่า</t>
  </si>
  <si>
    <t>พื้นที่อยู่อาศัย (ไร่)</t>
  </si>
  <si>
    <t>ร้อยละพื้นที่</t>
  </si>
  <si>
    <t>พื้นที่ (ไร่)</t>
  </si>
  <si>
    <t>รักษาระบบนิเวศให้ดีขึ้น ประชาชนมีที่ดินทำกินรายได้เพิ่มขึ้น</t>
  </si>
  <si>
    <t>สำนักงานพัฒนาสังคมและความมั่นคงของมนุษย์
สำนักงานส่งเสริมการปกครองส่วนท้องถิ่นจังหวัดอุตรดิตถ์
สำนักงานป้องกันและบรรเทาสาธารณภัยจังหวัดอุตรดิตถ์</t>
  </si>
  <si>
    <t>สำนักงานป้องกันและบรรเทาสาธารณภัยจังหวัดอุตรดิตถ์</t>
  </si>
  <si>
    <t xml:space="preserve">สำนักงานโยธาธิการและผังเมืองจังหวัดอุตรดิตถ์
</t>
  </si>
  <si>
    <t>สำนักงานโยธาธิการและผังเมืองจังหวัดอุตรดิตถ์
สำนักงานป้องกันและบรรเทาสาธารณภัยจังหวัดอุตรดิตถ์</t>
  </si>
  <si>
    <t>สำนักงานจัดการทรันพยากรป่าไม้ที่ 3 ลำปาง (ศูนย์ป่าไม้อุตรดิตถ์)
สำนักงานบริหารพื้นที่อนุรักษ์ที่ 11 พิษณุโลก
สำนักงานสิ่งแวดล้อมและควบคุมมลพิษที่ 3
สำนักงานทรัพยากรธรรมชาติและสิ่งแวดล้อมจังหวัดอุตรดิตถ์</t>
  </si>
  <si>
    <t>โครงการธนาคารน้ำใต้ดินระบบเปิดในพื้นที่จังหวัดอุตรดิตถ์</t>
  </si>
  <si>
    <t xml:space="preserve">โครงการขุดลอก คูคลอง หนอง บึง สระน้ำ แหล่งน้ำ สาธารณะภายในเขตจังหวัดอุตรดิตถ์ </t>
  </si>
  <si>
    <t>โครงการพัฒนาแหล่งน้ำบาดาลส่งเสริมการดำเนินงานอันเนื่องมาจากพระราชดำริ</t>
  </si>
  <si>
    <t>โครงการพัฒนาน้ำบาดาลเพื่อความมั่นคงระดับชุมชน</t>
  </si>
  <si>
    <t>โครงการพัฒนาน้ำบาดาลเพื่อการเกษตรด้วยพลังงานแสงอาทิตย์</t>
  </si>
  <si>
    <t>โครงการพัฒนาน้ำบาดาลเพื่อการเกษตรแปลงใหญ่ พื้นที่ 300 ไร่</t>
  </si>
  <si>
    <t>โครงการพัฒนาน้ำบาดาลเพื่อการเกษตรแปลงใหญ่ พื้นที่ 500 ไร่</t>
  </si>
  <si>
    <t>โครงการพัฒนาและปรับปรุงระบบ ประปาเทศบาลเมืองอุตรดิตถ์</t>
  </si>
  <si>
    <t>โครงการกำจัดผักตบชวาและวัชพืชในแหล่งน้ำสาธารณะ</t>
  </si>
  <si>
    <t>โครงการสำรวจและจัดทำฐานข้อมูล ระบบสาธารณูปโภคภายในเขตเทศบาลเมืองอุตรดิตถ์</t>
  </si>
  <si>
    <t>โครงการที่ 10</t>
  </si>
  <si>
    <t>โครงการที่ 11</t>
  </si>
  <si>
    <t>โครงการที่ 12</t>
  </si>
  <si>
    <t>โครงการที่ 13</t>
  </si>
  <si>
    <t>โครงการที่ 14</t>
  </si>
  <si>
    <t>โครงการที่ 15</t>
  </si>
  <si>
    <t xml:space="preserve">โครงการการจัดงานมหกรรมส่งเสริมการท่องเที่ยวจังหวัดอุตรดิตถ์ </t>
  </si>
  <si>
    <t xml:space="preserve">โครงการสนับสนุนส่งเสริมภาพลักษณ์และสร้างความร่วมมือด้านการประชาสัมพันธ์และการท่องเที่ยวของจังหวัด </t>
  </si>
  <si>
    <t xml:space="preserve">โครงการตรวจสุขภาพเคลื่อนที่ในชุมชน </t>
  </si>
  <si>
    <t>โครงการป้องกันและแก้ไขปัญหา โรคต่างๆ ให้แก่ประชาชนภายใน เทศบาลเมืองอุตรดิตถ์</t>
  </si>
  <si>
    <t>โครงการคัดกรองโรคความดันโลหิตสูง โรคเบาหวาน ในชุมชน</t>
  </si>
  <si>
    <t xml:space="preserve">ประชาสัมพันธ์สร้างจิตสำนึกรักและหวงแหนทรัพยากรป่าไม้ </t>
  </si>
  <si>
    <t xml:space="preserve">การจัดการเชื้อเพลิง </t>
  </si>
  <si>
    <t xml:space="preserve">ตรวจหาไฟและตรวจปราบปรามการลักลอบเผาป่า </t>
  </si>
  <si>
    <t xml:space="preserve">เครือข่ายอาสาสมัครพิทักษ์อุทยานแห่งชาติ สัตว์ป่า และพันธุ์พืช </t>
  </si>
  <si>
    <t>ตั้งจุดเฝ้าระวัง/จุดตรวจ/จุดสกัดบริเวณพื้นที่เสี่ยงต่อการเกิดไฟป่าในพื้นที่ป่าอนุรักษ์</t>
  </si>
  <si>
    <t>โครงการบริหารจัดการขยะมูลฝอยอันตรายของจังหวัดอุตรดิตถ์</t>
  </si>
  <si>
    <t>โครงการ “รักษ์น้ำ รักป่า รักแผ่นดิน”</t>
  </si>
  <si>
    <t xml:space="preserve">โครงการพัฒนาเส้นทางคมนาคมโดยการติดตั้งโคมไฟถนนพลังงานแสงอาทิตย์แบบประกอบในชุดเดียวกัน สายทาง อต.ถ. 1-001 – 1-068 
</t>
  </si>
  <si>
    <t>โครงการการปรับปรุงซ่อมแซมถนนลาดยาง Pavement in Place Recycling Asphaltic Concrete (สายทาง อต.ถ. 1-056,1-057,1-061,1-062,1-065-1-068)</t>
  </si>
  <si>
    <t>โครงการอบรมหมอหมู่บ้านในพระราชประสงค์</t>
  </si>
  <si>
    <t>โครงการปรับปรุงและพัฒนาระบบการจัดการสิ่งปฏิกูลและมูลฝอย 
และการบำบัดน้ำเสีย</t>
  </si>
  <si>
    <t>โครงการจัดตั้งหน่วยปฏิบัติการระบบการแพทย์ฉุกเฉินเทศบาลเมืองอุตรดิตถ์</t>
  </si>
  <si>
    <t>โครงการพัฒนาและปรับปรุงด้าน โครงสร้างพื้นฐาน</t>
  </si>
  <si>
    <t xml:space="preserve">โครงการเพิ่มสมรรถนะด้านการบริหารและจัดการพลังงานครบวงจรในชุมชนระดับตำบลและเครือข่ายพลังงานชุมชน (งบอุดหนุน)  </t>
  </si>
  <si>
    <t xml:space="preserve">โครงการสนับสนุนเทคโนโลยีพลังงานทดแทนภายใต้กลุ่มส่งเสริมอนุรักษ์พลังงานทดแทนเพื่อเศรษฐกิจฐานราก </t>
  </si>
  <si>
    <t xml:space="preserve"> โครงการ</t>
  </si>
  <si>
    <t>6 โครงการ</t>
  </si>
  <si>
    <t xml:space="preserve">ขาดแหล่งน้ำเพื่อการเกษตร </t>
  </si>
  <si>
    <t xml:space="preserve">คุณภาพดินและน้ำเสื่อมโทรม </t>
  </si>
  <si>
    <t xml:space="preserve">โรคระบาดในสัตว์-สัตว์น้ำ </t>
  </si>
  <si>
    <t xml:space="preserve">ลดต้นทุนการผลิต </t>
  </si>
  <si>
    <t>โครงการที่ 16</t>
  </si>
  <si>
    <t>โครงการที่ 17</t>
  </si>
  <si>
    <t>โครงการที่ 18</t>
  </si>
  <si>
    <t>โครงการที่ 19</t>
  </si>
  <si>
    <t>19 โครงการ</t>
  </si>
  <si>
    <t>9 โครงการ</t>
  </si>
  <si>
    <t>จำนวนระยะทางที่ดำเนินการแล้วเสร็จ/ ระดับความพอใจของผู้ใช้บริการเส้นทางคมนาคม</t>
  </si>
  <si>
    <t xml:space="preserve">ถนนที่อยูในความรับผิดชอบจำนวน 59 สายทาง มีจำนวน 2,410 ชุด  </t>
  </si>
  <si>
    <t xml:space="preserve">มีถนนสามารถสัญจรได้  จำนวน 8 สายทาง รวมระยะทาง 8.56 กม. </t>
  </si>
  <si>
    <t>ประชาชนได้รับความสะดวกปลอดภัยในสัญจร</t>
  </si>
  <si>
    <t>จำนวนเทคโนโลยีที่ได้รับสนับสนุน (รายการ)</t>
  </si>
  <si>
    <t>จำนวนกลุ่มผู้ใช้เทคโนโลยีพลังงานทดแทนเพิ่มขึ้น</t>
  </si>
  <si>
    <t>กลุ่มผู้ได้รับสนับสนุนเทคโนโลยีพลังงานทดแทนมีต้นทุนลดลง</t>
  </si>
  <si>
    <t>มีรายได้เพิ่มขึ้น/ลดการปลดปล่อยก๊าซเรือนกระจกจากการใช้เทคโนโลยีพลังงานทดแทน</t>
  </si>
  <si>
    <t>จำนวนโครงการ</t>
  </si>
  <si>
    <t>จำนวนหน่วยปฏิบัติการ</t>
  </si>
  <si>
    <t>จ้านวนโครงการที่สำรวจได้รับการพัฒนา และปรับปรุง</t>
  </si>
  <si>
    <t>ระบบการแพทย์ฉุกเฉิน 
มีประสิทธิภาพ</t>
  </si>
  <si>
    <t>โครงสร้างพื้นฐานในเขตเทศบาล ได้รับการพัฒนาให้เหมาะสมกับ สภาพปัจจุบัน</t>
  </si>
  <si>
    <t>ประชาชนได้รับการปฐมพยาบาล อย่างทันที</t>
  </si>
  <si>
    <t>มีบริการด้านโครงสร้าง พื้นฐานอย่างต่อเนื่อง และครอบคลุมพื้นที</t>
  </si>
  <si>
    <t>ลดการสูญเสียการบาดเจ็บ และเสียชีวิต</t>
  </si>
  <si>
    <t>จำนวนแหล่งกำจัดสิ่งปฏิกูลและมูลฝอย และแหล่งบำบัดน้ำเสีย</t>
  </si>
  <si>
    <t>แหล่งกำจัดสิ่งปฏิกูลและมูลฝอยและแหล่งบำบัดน้ำเสียได้รับการปรับปรุงและพัฒนา</t>
  </si>
  <si>
    <t>การจัดการสิ่งปฏิกูลและมูลฝอย และการบ้าบัดน้ำเสียมีประสิทธิภาพ</t>
  </si>
  <si>
    <t>มีสภาพแวดล้อมที่ เหมาะสม ไม่ก่อให้เกิด มลพิษ</t>
  </si>
  <si>
    <t>ประชาชนสามารถ รักษาพยาบาลเบื องต้นได้ ลดการบาดเจ็บ และ เสียชีวิต</t>
  </si>
  <si>
    <t>ผู้เข้ารับการมีความรู้และทักษะ เบื้องต้น
ในการรักษาพยา
บาล</t>
  </si>
  <si>
    <t>ผู้เข้ารับการอบรมมีความรู้และทักษะ</t>
  </si>
  <si>
    <t>จ้านวนผู้เข้ารับการอบรม</t>
  </si>
  <si>
    <t>ประชาชนมีความรู้ความเข้าใจ ตระหนักในการลดการเผาป่า</t>
  </si>
  <si>
    <t>เชื้อเพลิงลดลง ลดความรุนแรงของการเกิดไฟป่า</t>
  </si>
  <si>
    <t>พบจุดเกิดไฟป่า และเข้าดับไฟเร็ว ลดความเสียจากการเกิดไฟป่า</t>
  </si>
  <si>
    <t>มีจุดเฝ้าระวัง/จุดตรวจ/จุดสกัด</t>
  </si>
  <si>
    <t>การสำรวจ รวบรวม และนำส่งขยะมูลฝอยอันตราย อปท. และหน่วยงานต่าง ๆ จำนวน เพื่อส่งให้บริษัทเอกชนนำไปกำจัดด้วยวิธีการที่ถูกต้อง</t>
  </si>
  <si>
    <t>ขยะมูลฝอยอันตรายที่เกิดขึ้นได้รับการกำจัดอย่างถูกต้องตามหลักวิชาการไม่น้อยกว่าร้อยละ 80</t>
  </si>
  <si>
    <t>ร้อยละของพื้นที่ป่าอนุรักษ์ที่ถูกเผาไหม้ลดลง 10 %</t>
  </si>
  <si>
    <t>ร้อยละของพื้นที่ป่าอนุรักษ์ที่ถูกเผาไหม้ลดลง 5 %</t>
  </si>
  <si>
    <t>สภาพแวดล้อมได้รับการอนุรักษ์ ฟื้นฟู ปลอดภัยจากมลพิษ
/ประชาชนมีสุขภาพดีขึ้น/ขยะอันตรายได้รับการกำจัดตามหลักวิชาการ</t>
  </si>
  <si>
    <t>จำนวนกิจกรรมที่ได้ดำเนินการ</t>
  </si>
  <si>
    <t>อบรม/จัดกิจกรรมให้เด็ก นักเรียน นักศึกษาเยาวชนและประชาชนทั่วไปประชาสัมพันธ์/ส่งเสริมการปลูกต้นไม้สนับสนุนอุปกรณ์/รณรงค์จัดกิจกรรมการอนุรักษ์ทรัพยากรธรรมชาติและสิ่งแวดล้อม</t>
  </si>
  <si>
    <t>ประชาชนมีจิตสำนึกในการอนุรักษ์หวงแหนทรัพยากรธรรมชาติและสิ่งแวดล้อมได้รับการพัฒนาให้ดีขึ้นเกิดเครือข่ายคนรักษ์สิ่งแวดล้อม</t>
  </si>
  <si>
    <t>จ้านวนผู้ป่วย (ราย)</t>
  </si>
  <si>
    <t>จ้านวนผู้ป่วยลดลง</t>
  </si>
  <si>
    <t>1. ประชาชนมีความรู้ในการป้องกันและ แก้ไขปัญหาโรคต่างๆ มีสุขภาพและ คุณภาพชีวิตที่ดีขึ้น 2. สามารถควบคุมการระบาดของโรคติด เชื้ อไวรัสโคโรนา2019 และโรคติดต่อ ที่ส้าคัญ เช่นโรคไข้เลือดออก โรคอุบัติใหม่ โรคอุบัติซ้ำ เป็นต้น</t>
  </si>
  <si>
    <t>ประชาชนมีสภาพแวดล้อม ที่อยู่อาศัยที่ดี ลดงบประมาณ ในการควบคุมโรค</t>
  </si>
  <si>
    <t>ประชาชนสามารถป้องกันการเกิดโรคความดันโลหิตสูง และโรคเบาหวานได้</t>
  </si>
  <si>
    <t>ลดงบประมาณในการดูแล ผู้ป่วย</t>
  </si>
  <si>
    <t>ประชาชนสามารถป้องกันการเกิดได้</t>
  </si>
  <si>
    <t xml:space="preserve">จำนวนระยะทางที่ดำเนินการแล้วเสร็จ/ระดับความพอใจของผู้ใช้บริการเส้นทางคมนาคม </t>
  </si>
  <si>
    <t>จำนวนกิจกรรมที่ได้รับดำเนินการ</t>
  </si>
  <si>
    <t>จำนวนคูคลอง หนอง บึง สระน้ำ แหล่งน้ำที่ได้ดำเนินการแล้วเสร็จ</t>
  </si>
  <si>
    <t>1.พื้นที่ที่ได้รับการพัฒนาน้ำบาดาลเพื่อเพิ่มน้ำต้นทุนภาคการอุปโภคบริโภค และภาคการเกษตร จำนวน 2 แห่ง
2.ประชาชนได้รับประโยชน์ไม่น้อยกว่า 60 ครัวเรือน หรือ 240 คน มีน้ำสะอาดใช้เพื่อการอุปโภคบริโภคและทำการเกษตรได้ไม่น้อยกว่า 58,400 ลูกบาศก์เมตรต่อปี</t>
  </si>
  <si>
    <t>พื้นที่ที่ได้รับการพัฒนาบ่อน้ำบาดาล และก่อสร้างระบบกระจาย น้ำบาดาลเพื่อพัฒนาแหล่งน้ำบาดาล ขึ้นมาใช้สำหรับการอุปโภคบริโภค และพัฒนาแหล่งน้ำบาดาลขึ้นมาใช้ร่วมกับน้ำผิวดินสำหรับทำการเกษตรกรรม ในพื้นที่โครงการหลวง จำนวน 2 แห่ง</t>
  </si>
  <si>
    <t>ประชาชนและภาคการผลิตในพื้นที่เป้าหมายมีน้ำต้นทุนอย่างมั่นคง เพียงพอและทั่วถึง เพื่อการอุปโภคบริโภคและเกษตรกรรมเพื่อส่งเสริมการดำเนินงานตามแนวทางหลักปรัชญาของเศรษฐกิจพอเพียงโดยพื้นที่ที่ได้รับการพัฒนาน้ำบาดาลเพื่อเพิ่มน้ำต้นทุนภาคการอุปโภคบริโภคและภาคการเกษตร จำนวน 2 แห่งประชาชนได้รับประโยชน์ไม่น้อยกว่า60 ครัวเรือนหรือ 240 คนมีปริมาณน้ำต้นทุนที่ประชาชนในพื้นที่สามารถน้ำมาใช้ประโยชน์ไม่น้อยกว่า 58,400ลูกบาศก์เมตรต่อปี</t>
  </si>
  <si>
    <t>กว้าง 60 เมตร ยาว 75 เมตร ลึก 2 เมตร พื้นที่ 9 อำเภอ อำเภอละ 1 แห่ง</t>
  </si>
  <si>
    <t xml:space="preserve">ค่าวัสดุน้ำมันเชื้อเพลิงและหล่อลื่นโครงการขุดลอก คูคลอง หนอง บึง สระน้ำ แหล่งน้ำ สาธารณะภายในเขตจังหวัดอุตรดิตถ์ </t>
  </si>
  <si>
    <t>พื้นที่ที่ได้รับการพัฒนาน้ำบาดาลและก่อสร้างระบบกระจายน้ำบาดาลเพื่อความมั่นคงระดับชุมชนจำนวน 9 แห่ง ประชาชนได้รับประโยชน์ไม่น้อยกว่า 1,800ครัวเรือนปริมาณน้ำต้นทุนด้านการอุปโภคบริโภคไม่น้อยกว่า 788,400 ลูกบาศก์เมตรต่อปี</t>
  </si>
  <si>
    <t>พื้นที่ที่ได้รับการพัฒนาบ่อน้ำบาดาลและก่อสร้างระบบกระจายน้ำบาดาเพื่อความมั่นคงระดับชุมชน จำนวน 9 แห่ง</t>
  </si>
  <si>
    <t>จำนวนครัวเรือนที่ได้รับประโยชน์ไม่น้อยกว่า 1,800 ครัวเรือนปริมาณน้ำต้นทุนด้านการอุปโภคบริโภคไม่น้อยกว่า 788,400 ลูกบาศก์เมตรต่อปี</t>
  </si>
  <si>
    <t>การพัฒนาน้ำบาดาลเพื่อการเกษตรพร้อมระบบกระจายน้ำบาดาลจำนวน 9 แห่ง ครัวเรือนของเกษตรกรที่ได้รับประโยชน์ไม่น้อยกว่า 72 ครัวเรือนพื้นที่เกษตรกรรมได้รับประโยชน์เพิ่มขึ้นไม่น้อยกว่า 540 ไร่ ปริมาณน้ำต้นทุนที่เกษตรกรสามารถนำมาใช้ประโยชน์ไม่น้อยกว่า 394,200 ลูกบาศก์เมตรต่อปี เกษตรกรที่เข้าร่วมโครงการฯ มีน้ำบาดาลใช้เพื่อการเกษตรกรรมได้ตลอดทั้งปี</t>
  </si>
  <si>
    <t>พื้นที่ที่ได้รับการพัฒนาน้ำบาดาลเพื่อการเกษตรพร้อมระบบกระจายน้ำบาดาล จำนวน 9 แห่ง</t>
  </si>
  <si>
    <t xml:space="preserve">พื้นที่ทำการเกษตรกรรม
ได้รับการพัฒนาแหล่งน้ำ
</t>
  </si>
  <si>
    <t>พื้นที่ที่ได้รับการพัฒนาน้ำบาดาลเพื่อการเกษตรพร้อมระบบกระจาย น้ำบาดาล จำนวน 3 แห่ง</t>
  </si>
  <si>
    <t>การพัฒนาน้ำบาดาลเพื่อการเกษตรพร้อมระบบกระจายน้ำบาดาลจำนวน 3 แห่ง ครัวเรือนของเกษตรกรที่ได้รับประโยชน์ไม่น้อยกว่า 30 ครัวเรือนพื้นที่เกษตรกรรมได้รับประโยชน์เพิ่มขึ้นไม่น้อยกว่า 900 ไร่ ปริมาณน้ำต้นทุนที่เกษตรกรสามารถนำมาใช้ประโยชน์ไม่น้อยกว่า 394,200 ลูกบาศก์เมตรต่อปี</t>
  </si>
  <si>
    <t>พื้นที่ที่ได้รับการพัฒนาน้ำบาดาลเพื่อการเกษตรพร้อมระบบกระจายน้ำบาดาล จำนวน 1 แห่ง</t>
  </si>
  <si>
    <t>การเกษตรพร้อมระบบกระจายน้ำบาดาลจำนวน 1 แห่ง ครัวเรือนของเกษตรกรที่ได้รับประโยชน์ไม่น้อยกว่า 15 ครัวเรือนพื้นที่เกษตรกรรมได้รับประโยชน์เพิ่มขึ้นไม่น้อยกว่า 500 ไร่ ปริมาณน้ำต้นทุนที่เกษตรกรสามารถนำมาใช้ประโยชน์ไม่น้อยกว่า 262,800 ลูกบาศก์เมตรต่อปีเกษตรกรที่เข้าร่วมโครงการฯ มีน้ำบาดาล
ใช้เพื่อการเกษตรกรรมได้ตลอดทั้งปี</t>
  </si>
  <si>
    <t>ปริมาณผลผลิต</t>
  </si>
  <si>
    <t>มีกำลังผลิตและส่งน้ำประปาเพิ่มมากขึ้น</t>
  </si>
  <si>
    <t>มีน้ำประปาที่สะอาด และ พอเพียงสำหรับบริการ ประชาชน</t>
  </si>
  <si>
    <t>แหล่งน้ำมีน้ำเพิ่มขึ้น</t>
  </si>
  <si>
    <t>มีฐานข้อมูลที่นำไปใช้ ประโยชน์ได้</t>
  </si>
  <si>
    <t>ฐานข้อมูลที่สามารถใช้งานได้</t>
  </si>
  <si>
    <t>แหล่งน้ำมีพื้นที่ในการเก็บ
น้ำเพิ่มขึ้น</t>
  </si>
  <si>
    <t>จำนวนฐานข้อมูล</t>
  </si>
  <si>
    <t>จำนวนแหล่งน้ำสาธารณะ</t>
  </si>
  <si>
    <t>องค์การบริหารส่วนจังหวัดอุตรดิตถ์</t>
  </si>
  <si>
    <t>สำนักงานทรัพยากรน้ำบาดาลเขต 7 กำแพงเพชร</t>
  </si>
  <si>
    <t>เทศบาลเมืองอุตรดิตถ์</t>
  </si>
  <si>
    <t>โครงการ 19 : โครงการสำรวจและจัดทำฐานข้อมูล ระบบสาธารณูปโภคภายใน
เขตเทศบาลเมืองอุตรดิตถ์</t>
  </si>
  <si>
    <t>ผลกระทบ = มีข้อมูลระบบ
สาธารณูป
โภคที่ สามารถใช้งานได้</t>
  </si>
  <si>
    <t>ผลลัพธ์ = มีฐานข้อมูลที่นำไปใช้ ประโยชน์ได้</t>
  </si>
  <si>
    <t>ผลผลิต = ฐานข้อมูลที่สามารถใช้งานได้</t>
  </si>
  <si>
    <t>โครงการ 18 : โครงการกำจัดผักตบชวาและวัชพืช
ในแหล่งน้ำสาธารณะ</t>
  </si>
  <si>
    <t>ผลผลิต = แหล่งน้ำมีพื้นที่ในการเก็บ
น้ำเพิ่มขึ้น</t>
  </si>
  <si>
    <t xml:space="preserve">ผลลัพธ์ = แหล่งน้ำ
มีน้ำเพิ่มขึ้น
</t>
  </si>
  <si>
    <t>ผลกระทบ = ลดปริมาณผักตบชวาและวัชพืช ทำให้แหล่งน้ำสามารถ กักเก็บ</t>
  </si>
  <si>
    <t>ผลผลิต = มีกำลังผลิตและส่งน้ำประปาเพิ่มมากขึ้น</t>
  </si>
  <si>
    <t xml:space="preserve">ผลลัพธ์ = มีน้ำประปาที่สะอาด และ พอเพียงสำหรับบริการ ประชาชน
</t>
  </si>
  <si>
    <t>ผลกระทบ = มีการบริการน้ำประปา ครอบคลุมทุกชุมชน</t>
  </si>
  <si>
    <t>โครงการ 17 : โครงการพัฒนาและปรับปรุงระบบ ประปาเทศบาลเมืองอุตรดิตถ์</t>
  </si>
  <si>
    <t xml:space="preserve">โครงการ 16 : โครงการพัฒนาน้ำบาดาลเพื่อการเกษตรแปลงใหญ่ พื้นที่ 500 ไร่				</t>
  </si>
  <si>
    <t>ผลผลิต = พื้นที่ที่ได้รับการพัฒนาน้ำบาดาลเพื่อการเกษตรพร้อมระบบกระจายน้ำบาดาล จำนวน 1 แห่ง</t>
  </si>
  <si>
    <t xml:space="preserve">โครงการ 10 : โครงการธนาคารน้ำใต้ดินระบบเปิดในพื้นที่จังหวัดอุตรดิตถ์				</t>
  </si>
  <si>
    <t>ผลผลิต =จำนวนกิจกรรมที่ได้รับดำเนินการ</t>
  </si>
  <si>
    <t xml:space="preserve">ผลลัพธ์ = กว้าง 60 เมตร ยาว 75 เมตร ลึก 2 เมตร พื้นที่ 9 อำเภอ อำเภอละ 1 แห่ง
</t>
  </si>
  <si>
    <t>ผลกระทบ = สามารถบริหารจัดการผู้ใช้น้ำได้อย่างมีประสิทธิภาพ</t>
  </si>
  <si>
    <t xml:space="preserve">โครงการ 11 : โครงการขุดลอก คูคลอง หนอง บึง สระน้ำ แหล่งน้ำ สาธารณะภายในเขตจังหวัดอุตรดิตถ์ 				</t>
  </si>
  <si>
    <t>ผลผลิต =จำนวนคูคลอง หนอง บึง สระน้ำ แหล่งน้ำที่ได้ดำเนินการแล้วเสร็จ</t>
  </si>
  <si>
    <t>ผลลัพธ์ = จำนวนคูคลอง หนอง บึง สระน้ำ แหล่งน้ำที่ได้ดำเนินการแล้วเสร็จ</t>
  </si>
  <si>
    <t xml:space="preserve">โครงการ 12 : โครงการพัฒนาแหล่งน้ำบาดาลส่งเสริมการดำเนินงานอันเนื่องมาจากพระราชดำริ				</t>
  </si>
  <si>
    <t>ผลผลิต = พื้นที่ที่ได้รับการพัฒนาบ่อน้ำบาดาล และก่อสร้างระบบกระจาย น้ำบาดาลเพื่อพัฒนาแหล่งน้ำบาดาล ขึ้นมาใช้สำหรับการอุปโภคบริโภค และพัฒนาแหล่งน้ำบาดาลขึ้นมาใช้ร่วมกับน้ำผิวดินสำหรับทำการเกษตรกรรม ในพื้นที่โครงการหลวง จำนวน 2 แห่ง</t>
  </si>
  <si>
    <t xml:space="preserve">ผลลัพธ์ = ประชาชนและภาคการผลิตในพื้นที่เป้าหมายมีน้ำต้นทุนอย่างมั่นคง เพียงพอและทั่วถึง เพื่อการอุปโภคบริโภคและเกษตรกรรมเพื่อส่งเสริมการดำเนินงานตามแนวทางหลักปรัชญาของเศรษฐกิจพอเพียงโดยพื้นที่ที่ได้รับการพัฒนาน้ำบาดาลเพื่อเพิ่มน้ำต้นทุนภาคการอุปโภคบริโภคและภาคการเกษตร จำนวน 2 แห่งประชาชนได้รับประโยชน์ไม่น้อยกว่า60 ครัวเรือนหรือ 240 คนมีปริมาณน้ำต้นทุนที่ประชาชนในพื้นที่สามารถน้ำมาใช้ประโยชน์ไม่น้อยกว่า 58,400ลูกบาศก์เมตรต่อปี
</t>
  </si>
  <si>
    <t xml:space="preserve">โครงการ 13 : โครงการพัฒนาน้ำบาดาลเพื่อความมั่นคงระดับชุมชน				</t>
  </si>
  <si>
    <t>ผลผลิต = พื้นที่ที่ได้รับการพัฒนาน้ำบาดาลและก่อสร้างระบบกระจายน้ำบาดาลเพื่อความมั่นคงระดับชุมชนจำนวน 9 แห่ง ประชาชนได้รับประโยชน์ไม่น้อยกว่า 1,800ครัวเรือนปริมาณน้ำต้นทุนด้านการอุปโภคบริโภคไม่น้อยกว่า 788,400 ลูกบาศก์เมตรต่อปี</t>
  </si>
  <si>
    <t xml:space="preserve">โครงการ 14 : โครงการพัฒนาน้ำบาดาลเพื่อการเกษตรด้วยพลังงานแสงอาทิตย์				 </t>
  </si>
  <si>
    <t>ผลผลิต = การพัฒนาน้ำบาดาลเพื่อการเกษตรพร้อมระบบกระจายน้ำบาดาลจำนวน 9 แห่ง ครัวเรือนของเกษตรกรที่ได้รับประโยชน์ไม่น้อยกว่า 72 ครัวเรือนพื้นที่เกษตรกรรมได้รับประโยชน์เพิ่มขึ้นไม่น้อยกว่า 540 ไร่ ปริมาณน้ำต้นทุนที่เกษตรกรสามารถนำมาใช้ประโยชน์ไม่น้อยกว่า 394,200 ลูกบาศก์เมตรต่อปี เกษตรกรที่เข้าร่วมโครงการฯ มีน้ำบาดาลใช้เพื่อการเกษตรกรรมได้ตลอดทั้งปี</t>
  </si>
  <si>
    <t xml:space="preserve">โครงการ 15 : โครงการพัฒนาน้ำบาดาลเพื่อการเกษตรแปลงใหญ่ พื้นที่ 300 ไร่				</t>
  </si>
  <si>
    <t>ผลผลิต = การพัฒนาน้ำบาดาลเพื่อการเกษตรพร้อมระบบกระจายน้ำบาดาลจำนวน 3 แห่ง ครัวเรือนของเกษตรกรที่ได้รับประโยชน์ไม่น้อยกว่า 30 ครัวเรือนพื้นที่เกษตรกรรมได้รับประโยชน์เพิ่มขึ้นไม่น้อยกว่า 900 ไร่ ปริมาณน้ำต้นทุนที่เกษตรกรสามารถนำมาใช้ประโยชน์ไม่น้อยกว่า 394,200 ลูกบาศก์เมตรต่อปี</t>
  </si>
  <si>
    <t>ผลลัพธ์ = พื้นที่ทำการเกษตรกรรม
ได้รับการพัฒนาแหล่งน้ำ</t>
  </si>
  <si>
    <t>ผลลัพธ์ = จำนวนครัวเรือนที่ได้รับประโยชน์ไม่น้อยกว่า 1,800ครัวเรือนปริมาณน้ำต้นทุนด้านการอุปโภคบริโภคไม่น้อยกว่า 788,400 ลูกบาศก์เมตรต่อปี</t>
  </si>
  <si>
    <t>ร้อยละจำนวนข้อมูล</t>
  </si>
  <si>
    <t>จำนวนผู้เข้าอบรม</t>
  </si>
  <si>
    <t xml:space="preserve">โครงการ 5 : โครงการสนับสนุนส่งเสริมภาพลักษณ์และสร้างความร่วมมือด้านการประชาสัมพันธ์และการท่องเที่ยวของจังหวัด 				</t>
  </si>
  <si>
    <t xml:space="preserve">โครงการ 6 : โครงการการจัดงานมหกรรมส่งเสริมการท่องเที่ยวจังหวัดอุตรดิตถ์ 				</t>
  </si>
  <si>
    <t xml:space="preserve">ผลผลิต = ถนนที่อยูในความรับผิดชอบจำนวน 59 สายทาง มีจำนวน 2,410 ชุด  
</t>
  </si>
  <si>
    <t xml:space="preserve">ผลผลิต = มีถนนสามารถสัญจรได้  จำนวน 8 สายทาง รวมระยะทาง 8.56 กม. 
</t>
  </si>
  <si>
    <t xml:space="preserve">ผลลัพธ์ = ประชาชนได้รับความสะดวกปลอดภัยในสัญจร
</t>
  </si>
  <si>
    <t xml:space="preserve">โครงการ 4 : โครงการป้องกันและแก้ไขปัญหา โรคต่างๆ ให้แก่ประชาชนภายใน เทศบาลเมืองอุตรดิตถ์				</t>
  </si>
  <si>
    <t xml:space="preserve">โครงการ 5 : โครงการคัดกรองโรคความดันโลหิตสูง โรคเบาหวาน ในชุมชน				</t>
  </si>
  <si>
    <t xml:space="preserve">โครงการ 6 : โครงการการเพิ่มขีดความสามารถในการป้องกันและดูแลสุขภาพของประชาชน </t>
  </si>
  <si>
    <t xml:space="preserve">ผลผลิต = จ้านวนผู้ป่วยลดลง
</t>
  </si>
  <si>
    <t>ผลลัพธ์ = 1. ประชาชนมีความรู้ในการป้องกันและ แก้ไขปัญหาโรคต่างๆ มีสุขภาพและ คุณภาพชีวิตที่ดีขึ้น 2. สามารถควบคุมการระบาดของโรคติด เชื้ อไวรัสโคโรนา2019 และโรคติดต่อ ที่ส้าคัญ เช่นโรคไข้เลือดออก โรคอุบัติใหม่ โรคอุบัติซ้ำ เป็นต้น</t>
  </si>
  <si>
    <t>ผลกระทบ = ประชาชนมีสภาพแวดล้อม ที่อยู่อาศัยที่ดี ลดงบประมาณ ในการควบคุมโรค</t>
  </si>
  <si>
    <t>ผลกระทบ = ลดงบประมาณในการดูแล ผู้ป่วย</t>
  </si>
  <si>
    <t>ผลลัพธ์ = ประชาชนสามารถป้องกันการเกิดได้</t>
  </si>
  <si>
    <t>ผลลัพธ์ = ประชาชนสามารถป้องกันการเกิดโรคความดันโลหิตสูง และโรคเบาหวานได้</t>
  </si>
  <si>
    <t>จำนวนผู้ป่วย (ราย)</t>
  </si>
  <si>
    <t>สำนักบริหารพื้นที่อนุรักษ์ที่ 11</t>
  </si>
  <si>
    <t xml:space="preserve">โครงการ 9 : โครงการ “รักษ์น้ำ รักป่า รักแผ่นดิน”				</t>
  </si>
  <si>
    <t xml:space="preserve">ผลผลิต = อบรม/จัดกิจกรรมให้เด็ก นักเรียนนักศึกษาเยาวชนและประชาชนทั่วไปประชาสัมพันธ์/ส่งเสริมการปลูกต้นไม้สนับสนุนอุปกรณ์/รณรงค์จัดกิจกรรมการอนุรักษ์ทรัพยากรธรรมชาติและสิ่งแวดล้อม
</t>
  </si>
  <si>
    <t xml:space="preserve">ผลลัพธ์ = ประชาชนมีจิตสำนึกในการอนุรักษ์หวงแหนทรัพยากรธรรมชาติและสิ่งแวดล้อมได้รับการพัฒนาให้ดีขึ้นเกิดเครือข่ายคนรักษ์สิ่งแวดล้อม
</t>
  </si>
  <si>
    <t xml:space="preserve">โครงการ 3 : ประชาสัมพันธ์สร้างจิตสำนึกรักและหวงแหนทรัพยากรป่าไม้ 				</t>
  </si>
  <si>
    <t xml:space="preserve">โครงการ 4 : การจัดการเชื้อเพลิง 				</t>
  </si>
  <si>
    <t xml:space="preserve">โครงการ 5 : ตรวจหาไฟและตรวจปราบปรามการลักลอบเผาป่า 				</t>
  </si>
  <si>
    <t xml:space="preserve">โครงการ 6 : เครือข่ายอาสาสมัครพิทักษ์อุทยานแห่งชาติ สัตว์ป่า และพันธุ์พืช 				</t>
  </si>
  <si>
    <t xml:space="preserve">โครงการ 7 : ตั้งจุดเฝ้าระวัง/จุดตรวจ/จุดสกัดบริเวณพื้นที่เสี่ยงต่อการเกิดไฟป่าในพื้นที่ป่าอนุรักษ์				</t>
  </si>
  <si>
    <t xml:space="preserve">โครงการ 8 : โครงการบริหารจัดการขยะมูลฝอยอันตรายของจังหวัดอุตรดิตถ์				</t>
  </si>
  <si>
    <t>ผลผลิต = การสำรวจ รวบรวม และนำส่งขยะมูลฝอยอันตราย อปท. และหน่วยงานต่าง ๆ จำนวน เพื่อส่งให้บริษัทเอกชนนำไปกำจัดด้วยวิธีการที่ถูกต้อง</t>
  </si>
  <si>
    <t xml:space="preserve">ผลลัพธ์ = การเกิดไฟป่าลดลง
</t>
  </si>
  <si>
    <t xml:space="preserve">ผลผลิต = ประชาชนมีความรู้ความเข้าใจ ตระหนักในการลดการเผาป่า
</t>
  </si>
  <si>
    <t>ผลผลิต = เชื้อเพลิงลดลง ลดความรุนแรงของการเกิดไฟป่า</t>
  </si>
  <si>
    <t xml:space="preserve">ผลผลิต = พบจุดเกิดไฟป่า และเข้าดับไฟเร็ว ลดความเสียจากการเกิดไฟป่า
</t>
  </si>
  <si>
    <t>ผลผลิต = มีเครือข่ายการเฝ้าระวังและป้องกันการเกิดไฟป่า</t>
  </si>
  <si>
    <t xml:space="preserve">ผลผลิต = มีจุดเฝ้าระวัง/จุดตรวจ/จุดสกัด
</t>
  </si>
  <si>
    <t>ผลผลิต = ผู้เข้ารับการอบรมมีความรู้และทักษะ</t>
  </si>
  <si>
    <t xml:space="preserve">ผลลัพธ์ = ผู้เข้ารับการมีความรู้และทักษะ เบื้องต้น
ในการรักษาพยา
บาล
</t>
  </si>
  <si>
    <t>ผลกระทบ = ประชาชนสามารถ รักษาพยาบาลเบื องต้นได้ ลดการบาดเจ็บ และ เสียชีวิต</t>
  </si>
  <si>
    <t xml:space="preserve">ผลผลิต = แหล่งกำจัดสิ่งปฏิกูลและมูลฝอยและแหล่งบำบัดน้ำเสียได้รับการปรับปรุงและพัฒนา
</t>
  </si>
  <si>
    <t xml:space="preserve">ผลลัพธ์ = การจัดการสิ่งปฏิกูลและมูลฝอย และการบ้าบัดน้ำเสียมีประสิทธิภาพ
</t>
  </si>
  <si>
    <t>ผลกระทบ = มีสภาพแวดล้อมที่ เหมาะสม ไม่ก่อให้เกิด มลพิษ</t>
  </si>
  <si>
    <t>ผลผลิต = ระบบการแพทย์ฉุกเฉิน 
มีประสิทธิภาพ</t>
  </si>
  <si>
    <t xml:space="preserve">ผลลัพธ์ = ประชาชนได้รับการปฐมพยาบาล อย่างทันที
</t>
  </si>
  <si>
    <t>ผลกระทบ = ลดการสูญเสียการบาดเจ็บ และเสียชีวิต</t>
  </si>
  <si>
    <t>ผลผลิต = จำนวนโครงการที่สำรวจได้รับการพัฒนา และปรับปรุง</t>
  </si>
  <si>
    <t xml:space="preserve">ผลลัพธ์ = โครงสร้างพื้นฐานในเขตเทศบาล ได้รับการพัฒนาให้เหมาะสมกับ สภาพปัจจุบัน
</t>
  </si>
  <si>
    <t>ผลกระทบ = มีบริการด้านโครงสร้าง พื้นฐานอย่างต่อเนื่อง และครอบคลุมพื้นที</t>
  </si>
  <si>
    <t>ผลผลิต = จำนวนกลุ่มผู้ใช้เทคโนโลยีพลังงานทดแทนเพิ่มขึ้น</t>
  </si>
  <si>
    <t>ผลลัพธ์ = กลุ่มผู้ได้รับสนับสนุนเทคโนโลยีพลังงานทดแทนมีต้นทุนลดลง</t>
  </si>
  <si>
    <t>ผลกระทบ = มีรายได้เพิ่มขึ้น/ลดการปลดปล่อยก๊าซเรือนกระจกจากการใช้เทคโนโลยีพลังงานทดแทน</t>
  </si>
  <si>
    <t xml:space="preserve">ผลผลิต = มีถนนสามารถสัญจรได้  จำนวน 8 สายทาง รวมระยะทาง 8.56 กม. </t>
  </si>
  <si>
    <t xml:space="preserve">โครงการ 5 : โครงการพัฒนาเส้นทางคมนาคมโดยการติดตั้งโคมไฟถนนพลังงานแสงอาทิตย์แบบประกอบในชุดเดียวกัน สายทาง อต.ถ. 1-001 – 1-068 
		</t>
  </si>
  <si>
    <t xml:space="preserve">ผลผลิต = ถนนที่อยูในความรับผิดชอบจำนวน 59 สายทาง มีจำนวน 2,410 ชุด  </t>
  </si>
  <si>
    <t>ผลลัพธ์ = ประชาชนได้รับความสะดวกปลอดภัยในสัญจร</t>
  </si>
  <si>
    <t xml:space="preserve">โครงการ 6 : โครงการการปรับปรุงซ่อมแซมถนนลาดยาง Pavement in Place Recycling Asphaltic Concrete (สายทาง อต.ถ. 1-056,1-057,1-061,1-062,1-065-1-068)				</t>
  </si>
  <si>
    <t xml:space="preserve">โครงการ 7 : โครงการสนับสนุนเทคโนโลยีพลังงานทดแทนภายใต้กลุ่มส่งเสริมอนุรักษ์พลังงานทดแทนเพื่อเศรษฐกิจฐานราก 				</t>
  </si>
  <si>
    <t xml:space="preserve">โครงการ 8 : โครงการเพิ่มสมรรถนะด้านการบริหารและจัดการพลังงานครบวงจรในชุมชนระดับตำบลและเครือข่ายพลังงานชุมชน (งบอุดหนุน)  				</t>
  </si>
  <si>
    <t xml:space="preserve">โครงการ 9 : โครงการพัฒนาและปรับปรุงด้าน โครงสร้างพื้นฐาน				</t>
  </si>
  <si>
    <t xml:space="preserve">โครงการ 10 : โครงการจัดตั้งหน่วยปฏิบัติการระบบการแพทย์ฉุกเฉินเทศบาลเมืองอุตรดิตถ์				</t>
  </si>
  <si>
    <t xml:space="preserve">โครงการ 11 : โครงการปรับปรุงและพัฒนาระบบการจัดการสิ่งปฏิกูลและมูลฝอย 
และการบำบัดน้ำเสีย			</t>
  </si>
  <si>
    <t xml:space="preserve">โครงการ 12 : โครงการอบรมหมอหมู่บ้านในพระราชประสงค์				</t>
  </si>
  <si>
    <t>มูลค่าทางเศรษฐกิจ</t>
  </si>
  <si>
    <t>จำนวนผู้อบรม</t>
  </si>
  <si>
    <t>มูลค่าทางเศรษฐกิจภาคพลังงาน</t>
  </si>
  <si>
    <t>สำนักงานพลังงานจังหวัดอุตรดิตถ์</t>
  </si>
  <si>
    <t>12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</si>
</sst>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2"/>
      <color theme="1"/>
      <name val="Prompt"/>
    </font>
    <font>
      <b/>
      <sz val="12"/>
      <color theme="1"/>
      <name val="Prompt Regular"/>
      <charset val="222"/>
    </font>
    <font>
      <b/>
      <sz val="12"/>
      <color rgb="FF000000"/>
      <name val="Prompt Regular"/>
      <charset val="222"/>
    </font>
    <font>
      <sz val="11"/>
      <color rgb="FFFF0000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1"/>
      <color rgb="FF000000"/>
      <name val="Tahoma"/>
      <family val="2"/>
      <scheme val="minor"/>
    </font>
    <font>
      <b/>
      <sz val="11"/>
      <color rgb="FFFF0000"/>
      <name val="Tahoma"/>
      <family val="2"/>
      <scheme val="minor"/>
    </font>
    <font>
      <sz val="16"/>
      <color theme="1"/>
      <name val="TH SarabunPSK"/>
      <family val="2"/>
    </font>
    <font>
      <vertAlign val="superscript"/>
      <sz val="11"/>
      <color theme="1"/>
      <name val="Calibri (Body)"/>
    </font>
    <font>
      <sz val="11"/>
      <color theme="1"/>
      <name val="Tahoma"/>
      <family val="2"/>
    </font>
    <font>
      <b/>
      <sz val="11"/>
      <color rgb="FF000000"/>
      <name val="Tahoma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BDD7EE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/>
    <xf numFmtId="0" fontId="8" fillId="17" borderId="1" xfId="0" applyFont="1" applyFill="1" applyBorder="1"/>
    <xf numFmtId="0" fontId="8" fillId="14" borderId="1" xfId="0" applyFont="1" applyFill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0" fillId="18" borderId="1" xfId="0" applyFill="1" applyBorder="1" applyAlignment="1">
      <alignment horizontal="center" vertical="center" wrapText="1"/>
    </xf>
    <xf numFmtId="2" fontId="0" fillId="0" borderId="1" xfId="0" applyNumberFormat="1" applyBorder="1"/>
    <xf numFmtId="1" fontId="0" fillId="0" borderId="1" xfId="0" applyNumberFormat="1" applyBorder="1"/>
    <xf numFmtId="0" fontId="0" fillId="0" borderId="0" xfId="0" applyAlignment="1">
      <alignment horizontal="righ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2" fillId="0" borderId="0" xfId="0" applyFont="1"/>
    <xf numFmtId="0" fontId="6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13" fillId="18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 readingOrder="1"/>
    </xf>
    <xf numFmtId="0" fontId="13" fillId="0" borderId="9" xfId="0" applyFont="1" applyBorder="1" applyAlignment="1">
      <alignment horizontal="center" vertical="center" wrapText="1"/>
    </xf>
    <xf numFmtId="0" fontId="13" fillId="18" borderId="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3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 readingOrder="1"/>
    </xf>
    <xf numFmtId="0" fontId="13" fillId="0" borderId="0" xfId="0" applyFont="1" applyAlignment="1">
      <alignment vertical="center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wrapText="1"/>
    </xf>
    <xf numFmtId="0" fontId="13" fillId="9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wrapText="1"/>
    </xf>
    <xf numFmtId="0" fontId="13" fillId="10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3" fillId="0" borderId="2" xfId="0" applyFont="1" applyBorder="1" applyAlignment="1">
      <alignment vertical="center" wrapText="1"/>
    </xf>
    <xf numFmtId="0" fontId="15" fillId="0" borderId="0" xfId="0" applyFont="1"/>
    <xf numFmtId="0" fontId="8" fillId="0" borderId="0" xfId="0" applyFont="1" applyAlignment="1">
      <alignment horizontal="center" vertical="center" wrapText="1"/>
    </xf>
    <xf numFmtId="0" fontId="0" fillId="16" borderId="1" xfId="0" applyFill="1" applyBorder="1"/>
    <xf numFmtId="0" fontId="13" fillId="0" borderId="5" xfId="0" applyFont="1" applyBorder="1" applyAlignment="1">
      <alignment wrapText="1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13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18" borderId="4" xfId="0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top"/>
    </xf>
    <xf numFmtId="0" fontId="8" fillId="17" borderId="1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7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0" fillId="14" borderId="6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14" borderId="1" xfId="0" applyFill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18" fillId="19" borderId="1" xfId="0" applyFont="1" applyFill="1" applyBorder="1" applyAlignment="1">
      <alignment horizontal="left" vertical="top" wrapText="1"/>
    </xf>
    <xf numFmtId="0" fontId="8" fillId="17" borderId="5" xfId="0" applyFont="1" applyFill="1" applyBorder="1" applyAlignment="1">
      <alignment vertical="center" wrapText="1"/>
    </xf>
    <xf numFmtId="0" fontId="8" fillId="17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0" fillId="0" borderId="6" xfId="0" applyBorder="1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 indent="2"/>
    </xf>
    <xf numFmtId="0" fontId="0" fillId="0" borderId="5" xfId="0" applyBorder="1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8" fillId="0" borderId="2" xfId="0" applyFont="1" applyBorder="1" applyAlignment="1">
      <alignment vertical="center"/>
    </xf>
    <xf numFmtId="1" fontId="0" fillId="0" borderId="0" xfId="0" applyNumberFormat="1"/>
    <xf numFmtId="1" fontId="0" fillId="0" borderId="0" xfId="0" applyNumberFormat="1" applyAlignment="1">
      <alignment vertical="center"/>
    </xf>
    <xf numFmtId="0" fontId="8" fillId="5" borderId="11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left" vertical="top"/>
    </xf>
    <xf numFmtId="0" fontId="20" fillId="0" borderId="6" xfId="0" applyFont="1" applyBorder="1" applyAlignment="1">
      <alignment horizontal="left" vertical="center" wrapText="1" indent="2"/>
    </xf>
    <xf numFmtId="0" fontId="20" fillId="0" borderId="5" xfId="0" applyFont="1" applyBorder="1" applyAlignment="1">
      <alignment horizontal="left" vertical="center" wrapText="1" indent="2"/>
    </xf>
    <xf numFmtId="0" fontId="22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0" fontId="16" fillId="0" borderId="0" xfId="0" applyFont="1" applyAlignment="1">
      <alignment vertical="top" wrapText="1"/>
    </xf>
    <xf numFmtId="0" fontId="16" fillId="15" borderId="1" xfId="0" applyFont="1" applyFill="1" applyBorder="1" applyAlignment="1">
      <alignment vertical="top"/>
    </xf>
    <xf numFmtId="0" fontId="8" fillId="5" borderId="5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0" fillId="0" borderId="6" xfId="0" applyBorder="1" applyAlignment="1">
      <alignment vertical="top"/>
    </xf>
    <xf numFmtId="0" fontId="8" fillId="14" borderId="7" xfId="0" applyFont="1" applyFill="1" applyBorder="1" applyAlignment="1">
      <alignment horizontal="center" vertical="top"/>
    </xf>
    <xf numFmtId="0" fontId="0" fillId="0" borderId="0" xfId="0" applyAlignment="1">
      <alignment vertical="top" wrapText="1"/>
    </xf>
    <xf numFmtId="0" fontId="8" fillId="14" borderId="5" xfId="0" applyFont="1" applyFill="1" applyBorder="1" applyAlignment="1">
      <alignment horizontal="center" vertical="top"/>
    </xf>
    <xf numFmtId="0" fontId="0" fillId="0" borderId="5" xfId="0" applyBorder="1" applyAlignment="1">
      <alignment vertical="top"/>
    </xf>
    <xf numFmtId="0" fontId="8" fillId="18" borderId="3" xfId="0" applyFont="1" applyFill="1" applyBorder="1" applyAlignment="1">
      <alignment horizontal="left" vertical="top"/>
    </xf>
    <xf numFmtId="0" fontId="20" fillId="0" borderId="6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3" fillId="18" borderId="2" xfId="0" applyFont="1" applyFill="1" applyBorder="1" applyAlignment="1">
      <alignment horizontal="left" vertical="center" wrapText="1"/>
    </xf>
    <xf numFmtId="0" fontId="13" fillId="18" borderId="3" xfId="0" applyFont="1" applyFill="1" applyBorder="1" applyAlignment="1">
      <alignment horizontal="left" vertical="center" wrapText="1"/>
    </xf>
    <xf numFmtId="0" fontId="13" fillId="18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17" borderId="7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/>
    </xf>
    <xf numFmtId="0" fontId="8" fillId="17" borderId="7" xfId="0" applyFont="1" applyFill="1" applyBorder="1" applyAlignment="1">
      <alignment horizontal="center" vertical="center"/>
    </xf>
    <xf numFmtId="0" fontId="8" fillId="17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17" borderId="2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/>
    </xf>
    <xf numFmtId="0" fontId="23" fillId="21" borderId="2" xfId="0" applyFont="1" applyFill="1" applyBorder="1" applyAlignment="1">
      <alignment horizontal="center"/>
    </xf>
    <xf numFmtId="0" fontId="23" fillId="21" borderId="3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/>
    </xf>
    <xf numFmtId="0" fontId="8" fillId="17" borderId="3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8" fillId="18" borderId="2" xfId="0" applyFont="1" applyFill="1" applyBorder="1" applyAlignment="1">
      <alignment horizontal="left" vertical="center"/>
    </xf>
    <xf numFmtId="0" fontId="8" fillId="18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18" borderId="4" xfId="0" applyFont="1" applyFill="1" applyBorder="1" applyAlignment="1">
      <alignment horizontal="left" vertical="center"/>
    </xf>
    <xf numFmtId="0" fontId="8" fillId="17" borderId="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17" fillId="5" borderId="9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15" borderId="1" xfId="0" applyFont="1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0" fillId="0" borderId="4" xfId="0" applyBorder="1" applyAlignment="1">
      <alignment horizontal="left" vertical="top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6" fillId="15" borderId="2" xfId="0" applyFont="1" applyFill="1" applyBorder="1" applyAlignment="1">
      <alignment horizontal="left"/>
    </xf>
    <xf numFmtId="0" fontId="16" fillId="15" borderId="3" xfId="0" applyFont="1" applyFill="1" applyBorder="1" applyAlignment="1">
      <alignment horizontal="left"/>
    </xf>
    <xf numFmtId="0" fontId="16" fillId="15" borderId="4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center" vertical="center" wrapText="1"/>
    </xf>
    <xf numFmtId="0" fontId="18" fillId="20" borderId="2" xfId="0" applyFont="1" applyFill="1" applyBorder="1" applyAlignment="1">
      <alignment horizontal="left"/>
    </xf>
    <xf numFmtId="0" fontId="18" fillId="20" borderId="3" xfId="0" applyFont="1" applyFill="1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" fontId="0" fillId="0" borderId="1" xfId="0" applyNumberFormat="1" applyBorder="1" applyAlignment="1">
      <alignment horizontal="center" vertical="center"/>
    </xf>
    <xf numFmtId="0" fontId="0" fillId="16" borderId="1" xfId="0" applyFill="1" applyBorder="1" applyAlignment="1">
      <alignment horizontal="left" vertical="top"/>
    </xf>
    <xf numFmtId="1" fontId="0" fillId="16" borderId="1" xfId="0" applyNumberFormat="1" applyFill="1" applyBorder="1" applyAlignment="1">
      <alignment horizontal="center" vertical="center"/>
    </xf>
    <xf numFmtId="0" fontId="0" fillId="16" borderId="5" xfId="0" applyFill="1" applyBorder="1" applyAlignment="1">
      <alignment horizontal="left" vertical="top"/>
    </xf>
    <xf numFmtId="0" fontId="0" fillId="16" borderId="7" xfId="0" applyFill="1" applyBorder="1" applyAlignment="1">
      <alignment horizontal="left" vertical="top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194235</xdr:colOff>
      <xdr:row>4</xdr:row>
      <xdr:rowOff>125506</xdr:rowOff>
    </xdr:from>
    <xdr:to>
      <xdr:col>7</xdr:col>
      <xdr:colOff>582706</xdr:colOff>
      <xdr:row>29</xdr:row>
      <xdr:rowOff>0</xdr:rowOff>
    </xdr:to>
    <xdr:sp macro="" textlink="">
      <xdr:nvSpPr>
        <xdr:cNvPr id="2" name="Right Brace 2">
          <a:extLst>
            <a:ext uri="{FF2B5EF4-FFF2-40B4-BE49-F238E27FC236}">
              <a16:creationId xmlns:a16="http://schemas.microsoft.com/office/drawing/2014/main" id="{F26A25F3-6013-574A-91DF-EE0713A36135}"/>
            </a:ext>
          </a:extLst>
        </xdr:cNvPr>
        <xdr:cNvSpPr/>
      </xdr:nvSpPr>
      <xdr:spPr>
        <a:xfrm>
          <a:off x="7293535" y="862106"/>
          <a:ext cx="388471" cy="23861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194235</xdr:colOff>
      <xdr:row>34</xdr:row>
      <xdr:rowOff>125506</xdr:rowOff>
    </xdr:from>
    <xdr:to>
      <xdr:col>7</xdr:col>
      <xdr:colOff>582706</xdr:colOff>
      <xdr:row>40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254C7797-E669-A341-81BB-611CF88ED5CF}"/>
            </a:ext>
          </a:extLst>
        </xdr:cNvPr>
        <xdr:cNvSpPr/>
      </xdr:nvSpPr>
      <xdr:spPr>
        <a:xfrm>
          <a:off x="7293535" y="4011706"/>
          <a:ext cx="388471" cy="24242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194235</xdr:colOff>
      <xdr:row>49</xdr:row>
      <xdr:rowOff>125506</xdr:rowOff>
    </xdr:from>
    <xdr:to>
      <xdr:col>7</xdr:col>
      <xdr:colOff>582706</xdr:colOff>
      <xdr:row>60</xdr:row>
      <xdr:rowOff>0</xdr:rowOff>
    </xdr:to>
    <xdr:sp macro="" textlink="">
      <xdr:nvSpPr>
        <xdr:cNvPr id="4" name="Right Brace 2">
          <a:extLst>
            <a:ext uri="{FF2B5EF4-FFF2-40B4-BE49-F238E27FC236}">
              <a16:creationId xmlns:a16="http://schemas.microsoft.com/office/drawing/2014/main" id="{17479321-26BF-5540-AB60-6C61B0ABD2B5}"/>
            </a:ext>
          </a:extLst>
        </xdr:cNvPr>
        <xdr:cNvSpPr/>
      </xdr:nvSpPr>
      <xdr:spPr>
        <a:xfrm>
          <a:off x="7293535" y="7212106"/>
          <a:ext cx="388471" cy="24242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194235</xdr:colOff>
      <xdr:row>65</xdr:row>
      <xdr:rowOff>125506</xdr:rowOff>
    </xdr:from>
    <xdr:to>
      <xdr:col>7</xdr:col>
      <xdr:colOff>582706</xdr:colOff>
      <xdr:row>72</xdr:row>
      <xdr:rowOff>0</xdr:rowOff>
    </xdr:to>
    <xdr:sp macro="" textlink="">
      <xdr:nvSpPr>
        <xdr:cNvPr id="5" name="Right Brace 2">
          <a:extLst>
            <a:ext uri="{FF2B5EF4-FFF2-40B4-BE49-F238E27FC236}">
              <a16:creationId xmlns:a16="http://schemas.microsoft.com/office/drawing/2014/main" id="{2B9B079D-FAB7-2548-9D4C-6CE5DF5B1017}"/>
            </a:ext>
          </a:extLst>
        </xdr:cNvPr>
        <xdr:cNvSpPr/>
      </xdr:nvSpPr>
      <xdr:spPr>
        <a:xfrm>
          <a:off x="7293535" y="10412506"/>
          <a:ext cx="388471" cy="24242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194235</xdr:colOff>
      <xdr:row>82</xdr:row>
      <xdr:rowOff>125506</xdr:rowOff>
    </xdr:from>
    <xdr:to>
      <xdr:col>7</xdr:col>
      <xdr:colOff>582706</xdr:colOff>
      <xdr:row>85</xdr:row>
      <xdr:rowOff>0</xdr:rowOff>
    </xdr:to>
    <xdr:sp macro="" textlink="">
      <xdr:nvSpPr>
        <xdr:cNvPr id="6" name="Right Brace 2">
          <a:extLst>
            <a:ext uri="{FF2B5EF4-FFF2-40B4-BE49-F238E27FC236}">
              <a16:creationId xmlns:a16="http://schemas.microsoft.com/office/drawing/2014/main" id="{4C657EC1-A44D-5445-8654-0EA13C2DF5C5}"/>
            </a:ext>
          </a:extLst>
        </xdr:cNvPr>
        <xdr:cNvSpPr/>
      </xdr:nvSpPr>
      <xdr:spPr>
        <a:xfrm>
          <a:off x="7293535" y="13612906"/>
          <a:ext cx="388471" cy="24242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194235</xdr:colOff>
      <xdr:row>100</xdr:row>
      <xdr:rowOff>125506</xdr:rowOff>
    </xdr:from>
    <xdr:to>
      <xdr:col>7</xdr:col>
      <xdr:colOff>582706</xdr:colOff>
      <xdr:row>116</xdr:row>
      <xdr:rowOff>0</xdr:rowOff>
    </xdr:to>
    <xdr:sp macro="" textlink="">
      <xdr:nvSpPr>
        <xdr:cNvPr id="7" name="Right Brace 2">
          <a:extLst>
            <a:ext uri="{FF2B5EF4-FFF2-40B4-BE49-F238E27FC236}">
              <a16:creationId xmlns:a16="http://schemas.microsoft.com/office/drawing/2014/main" id="{C6EB867F-64A9-AD4B-9B53-8AC1DB002DCD}"/>
            </a:ext>
          </a:extLst>
        </xdr:cNvPr>
        <xdr:cNvSpPr/>
      </xdr:nvSpPr>
      <xdr:spPr>
        <a:xfrm>
          <a:off x="7293535" y="16813306"/>
          <a:ext cx="388471" cy="24242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5</xdr:col>
      <xdr:colOff>1750333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9</xdr:col>
      <xdr:colOff>200479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B17" sqref="AB17"/>
    </sheetView>
  </sheetViews>
  <sheetFormatPr baseColWidth="10" defaultColWidth="8.6640625" defaultRowHeight="15"/>
  <cols>
    <col min="1" max="16384" width="8.6640625" style="1"/>
  </cols>
  <sheetData>
    <row r="1" spans="1:13" s="2" customFormat="1" ht="22" customHeight="1">
      <c r="A1" s="2" t="s">
        <v>0</v>
      </c>
    </row>
    <row r="3" spans="1:13" ht="41.5" customHeight="1">
      <c r="A3" s="148" t="s">
        <v>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ht="47" customHeight="1">
      <c r="A4" s="148" t="s">
        <v>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3" ht="42" customHeight="1">
      <c r="A5" s="148" t="s">
        <v>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32.5" customHeight="1">
      <c r="A6" s="148" t="s">
        <v>1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</row>
    <row r="7" spans="1:13" ht="46" customHeight="1">
      <c r="A7" s="148" t="s">
        <v>6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13" ht="32.5" customHeight="1">
      <c r="A8" s="147" t="s">
        <v>1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</row>
    <row r="9" spans="1:13" ht="55.5" customHeight="1">
      <c r="A9" s="148" t="s">
        <v>7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</row>
    <row r="10" spans="1:13" ht="40.5" customHeight="1">
      <c r="A10" s="149" t="s">
        <v>1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</row>
    <row r="11" spans="1:13" ht="52.5" customHeight="1">
      <c r="A11" s="148" t="s">
        <v>8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</row>
    <row r="12" spans="1:13" ht="40.5" customHeight="1">
      <c r="A12" s="149" t="s">
        <v>2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5" spans="1:13" ht="21">
      <c r="A15" s="2" t="s">
        <v>3</v>
      </c>
      <c r="H15" s="3"/>
    </row>
    <row r="16" spans="1:13">
      <c r="H16" s="3"/>
    </row>
    <row r="17" spans="1:13">
      <c r="A17" s="15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>
      <c r="A21" s="15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15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168C1-0948-4E76-ABBE-9247A65E300A}">
  <dimension ref="B3:J56"/>
  <sheetViews>
    <sheetView topLeftCell="A18" zoomScale="90" workbookViewId="0">
      <selection activeCell="J19" sqref="J19:J23"/>
    </sheetView>
  </sheetViews>
  <sheetFormatPr baseColWidth="10" defaultColWidth="11.1640625" defaultRowHeight="14"/>
  <cols>
    <col min="4" max="4" width="13" customWidth="1"/>
    <col min="10" max="10" width="11.83203125" bestFit="1" customWidth="1"/>
  </cols>
  <sheetData>
    <row r="3" spans="2:10" ht="60">
      <c r="B3" s="35" t="s">
        <v>120</v>
      </c>
      <c r="C3" s="15" t="s">
        <v>78</v>
      </c>
      <c r="D3" s="15" t="s">
        <v>79</v>
      </c>
      <c r="E3" s="15" t="s">
        <v>80</v>
      </c>
      <c r="F3" s="15" t="s">
        <v>81</v>
      </c>
      <c r="G3" s="15" t="s">
        <v>60</v>
      </c>
      <c r="H3" s="15" t="s">
        <v>82</v>
      </c>
      <c r="I3" s="26" t="s">
        <v>83</v>
      </c>
      <c r="J3" s="15" t="s">
        <v>121</v>
      </c>
    </row>
    <row r="4" spans="2:10">
      <c r="B4" s="261" t="s">
        <v>51</v>
      </c>
      <c r="C4" s="73">
        <v>25</v>
      </c>
      <c r="D4" s="73">
        <v>12</v>
      </c>
      <c r="E4" s="73">
        <v>15</v>
      </c>
      <c r="F4" s="73">
        <v>20</v>
      </c>
      <c r="G4" s="73">
        <v>14</v>
      </c>
      <c r="H4" s="73">
        <v>10</v>
      </c>
      <c r="I4" s="73">
        <f>SUM(C4:H4)</f>
        <v>96</v>
      </c>
      <c r="J4" s="260">
        <f>SUM(I4:I8)/5</f>
        <v>91.4</v>
      </c>
    </row>
    <row r="5" spans="2:10">
      <c r="B5" s="262"/>
      <c r="C5" s="73">
        <v>20</v>
      </c>
      <c r="D5" s="73">
        <v>15</v>
      </c>
      <c r="E5" s="73">
        <v>15</v>
      </c>
      <c r="F5" s="73">
        <v>20</v>
      </c>
      <c r="G5" s="73">
        <v>13</v>
      </c>
      <c r="H5" s="73">
        <v>10</v>
      </c>
      <c r="I5" s="73">
        <f t="shared" ref="I5:I27" si="0">SUM(C5:H5)</f>
        <v>93</v>
      </c>
      <c r="J5" s="260"/>
    </row>
    <row r="6" spans="2:10">
      <c r="B6" s="262"/>
      <c r="C6" s="73">
        <v>25</v>
      </c>
      <c r="D6" s="73">
        <v>15</v>
      </c>
      <c r="E6" s="73">
        <v>15</v>
      </c>
      <c r="F6" s="73">
        <v>15</v>
      </c>
      <c r="G6" s="73">
        <v>10</v>
      </c>
      <c r="H6" s="73">
        <v>5</v>
      </c>
      <c r="I6" s="73">
        <f t="shared" si="0"/>
        <v>85</v>
      </c>
      <c r="J6" s="260"/>
    </row>
    <row r="7" spans="2:10">
      <c r="B7" s="262"/>
      <c r="C7" s="73">
        <v>25</v>
      </c>
      <c r="D7" s="73">
        <v>15</v>
      </c>
      <c r="E7" s="73">
        <v>15</v>
      </c>
      <c r="F7" s="73">
        <v>20</v>
      </c>
      <c r="G7" s="73">
        <v>15</v>
      </c>
      <c r="H7" s="73">
        <v>5</v>
      </c>
      <c r="I7" s="73">
        <f t="shared" si="0"/>
        <v>95</v>
      </c>
      <c r="J7" s="260"/>
    </row>
    <row r="8" spans="2:10">
      <c r="B8" s="262"/>
      <c r="C8" s="73">
        <v>20</v>
      </c>
      <c r="D8" s="73">
        <v>12</v>
      </c>
      <c r="E8" s="73">
        <v>12</v>
      </c>
      <c r="F8" s="73">
        <v>20</v>
      </c>
      <c r="G8" s="73">
        <v>15</v>
      </c>
      <c r="H8" s="73">
        <v>9</v>
      </c>
      <c r="I8" s="73">
        <f t="shared" si="0"/>
        <v>88</v>
      </c>
      <c r="J8" s="260"/>
    </row>
    <row r="9" spans="2:10">
      <c r="B9" s="256" t="s">
        <v>52</v>
      </c>
      <c r="C9" s="12">
        <v>20</v>
      </c>
      <c r="D9" s="12">
        <v>12</v>
      </c>
      <c r="E9" s="12">
        <v>15</v>
      </c>
      <c r="F9" s="12">
        <v>18</v>
      </c>
      <c r="G9" s="12">
        <v>15</v>
      </c>
      <c r="H9" s="12">
        <v>10</v>
      </c>
      <c r="I9" s="12">
        <f t="shared" si="0"/>
        <v>90</v>
      </c>
      <c r="J9" s="258">
        <f>SUM(I9:I13)/5</f>
        <v>91.2</v>
      </c>
    </row>
    <row r="10" spans="2:10">
      <c r="B10" s="257"/>
      <c r="C10" s="12">
        <v>20</v>
      </c>
      <c r="D10" s="12">
        <v>15</v>
      </c>
      <c r="E10" s="12">
        <v>15</v>
      </c>
      <c r="F10" s="12">
        <v>18</v>
      </c>
      <c r="G10" s="12">
        <v>18</v>
      </c>
      <c r="H10" s="12">
        <v>10</v>
      </c>
      <c r="I10" s="12">
        <f t="shared" si="0"/>
        <v>96</v>
      </c>
      <c r="J10" s="258"/>
    </row>
    <row r="11" spans="2:10">
      <c r="B11" s="257"/>
      <c r="C11" s="12">
        <v>25</v>
      </c>
      <c r="D11" s="12">
        <v>15</v>
      </c>
      <c r="E11" s="12">
        <v>15</v>
      </c>
      <c r="F11" s="12">
        <v>20</v>
      </c>
      <c r="G11" s="12">
        <v>15</v>
      </c>
      <c r="H11" s="12">
        <v>5</v>
      </c>
      <c r="I11" s="12">
        <f t="shared" si="0"/>
        <v>95</v>
      </c>
      <c r="J11" s="258"/>
    </row>
    <row r="12" spans="2:10">
      <c r="B12" s="257"/>
      <c r="C12" s="12">
        <v>25</v>
      </c>
      <c r="D12" s="12">
        <v>10</v>
      </c>
      <c r="E12" s="12">
        <v>15</v>
      </c>
      <c r="F12" s="12">
        <v>15</v>
      </c>
      <c r="G12" s="12">
        <v>15</v>
      </c>
      <c r="H12" s="12">
        <v>5</v>
      </c>
      <c r="I12" s="12">
        <f t="shared" si="0"/>
        <v>85</v>
      </c>
      <c r="J12" s="258"/>
    </row>
    <row r="13" spans="2:10">
      <c r="B13" s="257"/>
      <c r="C13" s="12">
        <v>22</v>
      </c>
      <c r="D13" s="12">
        <v>14</v>
      </c>
      <c r="E13" s="12">
        <v>15</v>
      </c>
      <c r="F13" s="12">
        <v>15</v>
      </c>
      <c r="G13" s="12">
        <v>14</v>
      </c>
      <c r="H13" s="12">
        <v>10</v>
      </c>
      <c r="I13" s="12">
        <f t="shared" si="0"/>
        <v>90</v>
      </c>
      <c r="J13" s="258"/>
    </row>
    <row r="14" spans="2:10">
      <c r="B14" s="261" t="s">
        <v>53</v>
      </c>
      <c r="C14" s="73">
        <v>20</v>
      </c>
      <c r="D14" s="73">
        <v>15</v>
      </c>
      <c r="E14" s="73">
        <v>15</v>
      </c>
      <c r="F14" s="73">
        <v>20</v>
      </c>
      <c r="G14" s="73">
        <v>15</v>
      </c>
      <c r="H14" s="73">
        <v>10</v>
      </c>
      <c r="I14" s="73">
        <f t="shared" si="0"/>
        <v>95</v>
      </c>
      <c r="J14" s="260">
        <f>SUM(I14:I18)/5</f>
        <v>92.6</v>
      </c>
    </row>
    <row r="15" spans="2:10">
      <c r="B15" s="262"/>
      <c r="C15" s="73">
        <v>20</v>
      </c>
      <c r="D15" s="73">
        <v>15</v>
      </c>
      <c r="E15" s="73">
        <v>14</v>
      </c>
      <c r="F15" s="73">
        <v>19</v>
      </c>
      <c r="G15" s="73">
        <v>14</v>
      </c>
      <c r="H15" s="73">
        <v>10</v>
      </c>
      <c r="I15" s="73">
        <f t="shared" si="0"/>
        <v>92</v>
      </c>
      <c r="J15" s="260"/>
    </row>
    <row r="16" spans="2:10">
      <c r="B16" s="262"/>
      <c r="C16" s="73">
        <v>20</v>
      </c>
      <c r="D16" s="73">
        <v>15</v>
      </c>
      <c r="E16" s="73">
        <v>15</v>
      </c>
      <c r="F16" s="73">
        <v>20</v>
      </c>
      <c r="G16" s="73">
        <v>10</v>
      </c>
      <c r="H16" s="73">
        <v>10</v>
      </c>
      <c r="I16" s="73">
        <f t="shared" si="0"/>
        <v>90</v>
      </c>
      <c r="J16" s="260"/>
    </row>
    <row r="17" spans="2:10">
      <c r="B17" s="262"/>
      <c r="C17" s="73">
        <v>25</v>
      </c>
      <c r="D17" s="73">
        <v>10</v>
      </c>
      <c r="E17" s="73">
        <v>15</v>
      </c>
      <c r="F17" s="73">
        <v>15</v>
      </c>
      <c r="G17" s="73">
        <v>15</v>
      </c>
      <c r="H17" s="73">
        <v>10</v>
      </c>
      <c r="I17" s="73">
        <f t="shared" si="0"/>
        <v>90</v>
      </c>
      <c r="J17" s="260"/>
    </row>
    <row r="18" spans="2:10">
      <c r="B18" s="262"/>
      <c r="C18" s="73">
        <v>25</v>
      </c>
      <c r="D18" s="73">
        <v>14</v>
      </c>
      <c r="E18" s="73">
        <v>14</v>
      </c>
      <c r="F18" s="73">
        <v>20</v>
      </c>
      <c r="G18" s="73">
        <v>15</v>
      </c>
      <c r="H18" s="73">
        <v>8</v>
      </c>
      <c r="I18" s="73">
        <f t="shared" si="0"/>
        <v>96</v>
      </c>
      <c r="J18" s="260"/>
    </row>
    <row r="19" spans="2:10">
      <c r="B19" s="256" t="s">
        <v>54</v>
      </c>
      <c r="C19" s="12">
        <v>25</v>
      </c>
      <c r="D19" s="12">
        <v>15</v>
      </c>
      <c r="E19" s="12">
        <v>15</v>
      </c>
      <c r="F19" s="12">
        <v>20</v>
      </c>
      <c r="G19" s="12">
        <v>15</v>
      </c>
      <c r="H19" s="12">
        <v>10</v>
      </c>
      <c r="I19" s="12">
        <f t="shared" si="0"/>
        <v>100</v>
      </c>
      <c r="J19" s="258">
        <f>SUM(I19:I23)/5</f>
        <v>94.2</v>
      </c>
    </row>
    <row r="20" spans="2:10">
      <c r="B20" s="257"/>
      <c r="C20" s="12">
        <v>20</v>
      </c>
      <c r="D20" s="12">
        <v>14</v>
      </c>
      <c r="E20" s="12">
        <v>14</v>
      </c>
      <c r="F20" s="12">
        <v>19</v>
      </c>
      <c r="G20" s="12">
        <v>14</v>
      </c>
      <c r="H20" s="12">
        <v>10</v>
      </c>
      <c r="I20" s="12">
        <f t="shared" si="0"/>
        <v>91</v>
      </c>
      <c r="J20" s="258"/>
    </row>
    <row r="21" spans="2:10">
      <c r="B21" s="257"/>
      <c r="C21" s="12">
        <v>25</v>
      </c>
      <c r="D21" s="12">
        <v>15</v>
      </c>
      <c r="E21" s="12">
        <v>15</v>
      </c>
      <c r="F21" s="12">
        <v>20</v>
      </c>
      <c r="G21" s="12">
        <v>15</v>
      </c>
      <c r="H21" s="12">
        <v>10</v>
      </c>
      <c r="I21" s="12">
        <f t="shared" si="0"/>
        <v>100</v>
      </c>
      <c r="J21" s="258"/>
    </row>
    <row r="22" spans="2:10">
      <c r="B22" s="257"/>
      <c r="C22" s="12">
        <v>20</v>
      </c>
      <c r="D22" s="12">
        <v>10</v>
      </c>
      <c r="E22" s="12">
        <v>15</v>
      </c>
      <c r="F22" s="12">
        <v>20</v>
      </c>
      <c r="G22" s="12">
        <v>10</v>
      </c>
      <c r="H22" s="12">
        <v>10</v>
      </c>
      <c r="I22" s="12">
        <f t="shared" si="0"/>
        <v>85</v>
      </c>
      <c r="J22" s="258"/>
    </row>
    <row r="23" spans="2:10">
      <c r="B23" s="257"/>
      <c r="C23" s="12">
        <v>23</v>
      </c>
      <c r="D23" s="12">
        <v>15</v>
      </c>
      <c r="E23" s="12">
        <v>14</v>
      </c>
      <c r="F23" s="12">
        <v>18</v>
      </c>
      <c r="G23" s="12">
        <v>15</v>
      </c>
      <c r="H23" s="12">
        <v>10</v>
      </c>
      <c r="I23" s="12">
        <f t="shared" si="0"/>
        <v>95</v>
      </c>
      <c r="J23" s="258"/>
    </row>
    <row r="24" spans="2:10">
      <c r="B24" s="259" t="s">
        <v>55</v>
      </c>
      <c r="C24" s="73">
        <v>20</v>
      </c>
      <c r="D24" s="73">
        <v>12</v>
      </c>
      <c r="E24" s="73">
        <v>15</v>
      </c>
      <c r="F24" s="73">
        <v>18</v>
      </c>
      <c r="G24" s="73">
        <v>14</v>
      </c>
      <c r="H24" s="73">
        <v>10</v>
      </c>
      <c r="I24" s="73">
        <f t="shared" si="0"/>
        <v>89</v>
      </c>
      <c r="J24" s="260">
        <f>SUM(I24:I28)/5</f>
        <v>85.6</v>
      </c>
    </row>
    <row r="25" spans="2:10">
      <c r="B25" s="259"/>
      <c r="C25" s="73">
        <v>20</v>
      </c>
      <c r="D25" s="73">
        <v>12</v>
      </c>
      <c r="E25" s="73">
        <v>14</v>
      </c>
      <c r="F25" s="73">
        <v>19</v>
      </c>
      <c r="G25" s="73">
        <v>14</v>
      </c>
      <c r="H25" s="73">
        <v>10</v>
      </c>
      <c r="I25" s="73">
        <f t="shared" si="0"/>
        <v>89</v>
      </c>
      <c r="J25" s="260"/>
    </row>
    <row r="26" spans="2:10">
      <c r="B26" s="259"/>
      <c r="C26" s="73">
        <v>20</v>
      </c>
      <c r="D26" s="73">
        <v>15</v>
      </c>
      <c r="E26" s="73">
        <v>15</v>
      </c>
      <c r="F26" s="73">
        <v>15</v>
      </c>
      <c r="G26" s="73">
        <v>10</v>
      </c>
      <c r="H26" s="73">
        <v>10</v>
      </c>
      <c r="I26" s="73">
        <f t="shared" si="0"/>
        <v>85</v>
      </c>
      <c r="J26" s="260"/>
    </row>
    <row r="27" spans="2:10">
      <c r="B27" s="259"/>
      <c r="C27" s="73">
        <v>20</v>
      </c>
      <c r="D27" s="73">
        <v>10</v>
      </c>
      <c r="E27" s="73">
        <v>15</v>
      </c>
      <c r="F27" s="73">
        <v>15</v>
      </c>
      <c r="G27" s="73">
        <v>10</v>
      </c>
      <c r="H27" s="73">
        <v>5</v>
      </c>
      <c r="I27" s="73">
        <f t="shared" si="0"/>
        <v>75</v>
      </c>
      <c r="J27" s="260"/>
    </row>
    <row r="28" spans="2:10">
      <c r="B28" s="259"/>
      <c r="C28" s="73">
        <v>25</v>
      </c>
      <c r="D28" s="73">
        <v>15</v>
      </c>
      <c r="E28" s="73">
        <v>15</v>
      </c>
      <c r="F28" s="73">
        <v>15</v>
      </c>
      <c r="G28" s="73">
        <v>12</v>
      </c>
      <c r="H28" s="73">
        <v>8</v>
      </c>
      <c r="I28" s="73">
        <f t="shared" ref="I28" si="1">SUM(C28:H28)</f>
        <v>90</v>
      </c>
      <c r="J28" s="260"/>
    </row>
    <row r="29" spans="2:10">
      <c r="B29" s="256" t="s">
        <v>56</v>
      </c>
      <c r="C29" s="12"/>
      <c r="D29" s="12"/>
      <c r="E29" s="12"/>
      <c r="F29" s="12"/>
      <c r="G29" s="12"/>
      <c r="H29" s="12"/>
      <c r="I29" s="12">
        <f t="shared" ref="I29:I44" si="2">SUM(C29:H29)</f>
        <v>0</v>
      </c>
      <c r="J29" s="258">
        <f>SUM(I29:I32)/3</f>
        <v>0</v>
      </c>
    </row>
    <row r="30" spans="2:10">
      <c r="B30" s="257"/>
      <c r="C30" s="12"/>
      <c r="D30" s="12"/>
      <c r="E30" s="12"/>
      <c r="F30" s="12"/>
      <c r="G30" s="12"/>
      <c r="H30" s="12"/>
      <c r="I30" s="12">
        <f t="shared" si="2"/>
        <v>0</v>
      </c>
      <c r="J30" s="258"/>
    </row>
    <row r="31" spans="2:10">
      <c r="B31" s="257"/>
      <c r="C31" s="12"/>
      <c r="D31" s="12"/>
      <c r="E31" s="12"/>
      <c r="F31" s="12"/>
      <c r="G31" s="12"/>
      <c r="H31" s="12"/>
      <c r="I31" s="12">
        <f t="shared" si="2"/>
        <v>0</v>
      </c>
      <c r="J31" s="258"/>
    </row>
    <row r="32" spans="2:10">
      <c r="B32" s="257"/>
      <c r="C32" s="12"/>
      <c r="D32" s="12"/>
      <c r="E32" s="12"/>
      <c r="F32" s="12"/>
      <c r="G32" s="12"/>
      <c r="H32" s="12"/>
      <c r="I32" s="12">
        <f t="shared" si="2"/>
        <v>0</v>
      </c>
      <c r="J32" s="258"/>
    </row>
    <row r="33" spans="2:10">
      <c r="B33" s="261" t="s">
        <v>57</v>
      </c>
      <c r="C33" s="73"/>
      <c r="D33" s="73"/>
      <c r="E33" s="73"/>
      <c r="F33" s="73"/>
      <c r="G33" s="73"/>
      <c r="H33" s="73"/>
      <c r="I33" s="73">
        <f t="shared" si="2"/>
        <v>0</v>
      </c>
      <c r="J33" s="260">
        <f>SUM(I33:I36)/3</f>
        <v>0</v>
      </c>
    </row>
    <row r="34" spans="2:10">
      <c r="B34" s="262"/>
      <c r="C34" s="73"/>
      <c r="D34" s="73"/>
      <c r="E34" s="73"/>
      <c r="F34" s="73"/>
      <c r="G34" s="73"/>
      <c r="H34" s="73"/>
      <c r="I34" s="73">
        <f t="shared" si="2"/>
        <v>0</v>
      </c>
      <c r="J34" s="260"/>
    </row>
    <row r="35" spans="2:10">
      <c r="B35" s="262"/>
      <c r="C35" s="73"/>
      <c r="D35" s="73"/>
      <c r="E35" s="73"/>
      <c r="F35" s="73"/>
      <c r="G35" s="73"/>
      <c r="H35" s="73"/>
      <c r="I35" s="73">
        <f t="shared" si="2"/>
        <v>0</v>
      </c>
      <c r="J35" s="260"/>
    </row>
    <row r="36" spans="2:10">
      <c r="B36" s="262"/>
      <c r="C36" s="73"/>
      <c r="D36" s="73"/>
      <c r="E36" s="73"/>
      <c r="F36" s="73"/>
      <c r="G36" s="73"/>
      <c r="H36" s="73"/>
      <c r="I36" s="73">
        <f t="shared" si="2"/>
        <v>0</v>
      </c>
      <c r="J36" s="260"/>
    </row>
    <row r="37" spans="2:10">
      <c r="B37" s="256" t="s">
        <v>58</v>
      </c>
      <c r="C37" s="12"/>
      <c r="D37" s="12"/>
      <c r="E37" s="12"/>
      <c r="F37" s="12"/>
      <c r="G37" s="12"/>
      <c r="H37" s="12"/>
      <c r="I37" s="12">
        <f t="shared" si="2"/>
        <v>0</v>
      </c>
      <c r="J37" s="258">
        <f>SUM(I37:I40)/3</f>
        <v>0</v>
      </c>
    </row>
    <row r="38" spans="2:10">
      <c r="B38" s="257"/>
      <c r="C38" s="12"/>
      <c r="D38" s="12"/>
      <c r="E38" s="12"/>
      <c r="F38" s="12"/>
      <c r="G38" s="12"/>
      <c r="H38" s="12"/>
      <c r="I38" s="12">
        <f t="shared" si="2"/>
        <v>0</v>
      </c>
      <c r="J38" s="258"/>
    </row>
    <row r="39" spans="2:10">
      <c r="B39" s="257"/>
      <c r="C39" s="12"/>
      <c r="D39" s="12"/>
      <c r="E39" s="12"/>
      <c r="F39" s="12"/>
      <c r="G39" s="12"/>
      <c r="H39" s="12"/>
      <c r="I39" s="12">
        <f t="shared" si="2"/>
        <v>0</v>
      </c>
      <c r="J39" s="258"/>
    </row>
    <row r="40" spans="2:10">
      <c r="B40" s="257"/>
      <c r="C40" s="12"/>
      <c r="D40" s="12"/>
      <c r="E40" s="12"/>
      <c r="F40" s="12"/>
      <c r="G40" s="12"/>
      <c r="H40" s="12"/>
      <c r="I40" s="12">
        <f t="shared" si="2"/>
        <v>0</v>
      </c>
      <c r="J40" s="258"/>
    </row>
    <row r="41" spans="2:10">
      <c r="B41" s="259" t="s">
        <v>59</v>
      </c>
      <c r="C41" s="73"/>
      <c r="D41" s="73"/>
      <c r="E41" s="73"/>
      <c r="F41" s="73"/>
      <c r="G41" s="73"/>
      <c r="H41" s="73"/>
      <c r="I41" s="73">
        <f t="shared" si="2"/>
        <v>0</v>
      </c>
      <c r="J41" s="260">
        <f>SUM(I41:I44)/3</f>
        <v>0</v>
      </c>
    </row>
    <row r="42" spans="2:10">
      <c r="B42" s="259"/>
      <c r="C42" s="73"/>
      <c r="D42" s="73"/>
      <c r="E42" s="73"/>
      <c r="F42" s="73"/>
      <c r="G42" s="73"/>
      <c r="H42" s="73"/>
      <c r="I42" s="73">
        <f t="shared" si="2"/>
        <v>0</v>
      </c>
      <c r="J42" s="260"/>
    </row>
    <row r="43" spans="2:10">
      <c r="B43" s="259"/>
      <c r="C43" s="73"/>
      <c r="D43" s="73"/>
      <c r="E43" s="73"/>
      <c r="F43" s="73"/>
      <c r="G43" s="73"/>
      <c r="H43" s="73"/>
      <c r="I43" s="73">
        <f t="shared" si="2"/>
        <v>0</v>
      </c>
      <c r="J43" s="260"/>
    </row>
    <row r="44" spans="2:10">
      <c r="B44" s="259"/>
      <c r="C44" s="73"/>
      <c r="D44" s="73"/>
      <c r="E44" s="73"/>
      <c r="F44" s="73"/>
      <c r="G44" s="73"/>
      <c r="H44" s="73"/>
      <c r="I44" s="73">
        <f t="shared" si="2"/>
        <v>0</v>
      </c>
      <c r="J44" s="260"/>
    </row>
    <row r="46" spans="2:10">
      <c r="B46" s="71" t="s">
        <v>153</v>
      </c>
    </row>
    <row r="47" spans="2:10" ht="60">
      <c r="B47" s="35" t="s">
        <v>120</v>
      </c>
      <c r="C47" s="15" t="s">
        <v>78</v>
      </c>
      <c r="D47" s="15" t="s">
        <v>79</v>
      </c>
      <c r="E47" s="15" t="s">
        <v>80</v>
      </c>
      <c r="F47" s="15" t="s">
        <v>81</v>
      </c>
      <c r="G47" s="15" t="s">
        <v>60</v>
      </c>
      <c r="H47" s="15" t="s">
        <v>82</v>
      </c>
      <c r="I47" s="26" t="s">
        <v>83</v>
      </c>
      <c r="J47" s="72"/>
    </row>
    <row r="48" spans="2:10">
      <c r="B48" s="12" t="s">
        <v>51</v>
      </c>
      <c r="C48" s="31">
        <f t="shared" ref="C48:H48" si="3">AVERAGE(C4:C8)</f>
        <v>23</v>
      </c>
      <c r="D48" s="31">
        <f t="shared" si="3"/>
        <v>13.8</v>
      </c>
      <c r="E48" s="31">
        <f t="shared" si="3"/>
        <v>14.4</v>
      </c>
      <c r="F48" s="31">
        <f t="shared" si="3"/>
        <v>19</v>
      </c>
      <c r="G48" s="31">
        <f t="shared" si="3"/>
        <v>13.4</v>
      </c>
      <c r="H48" s="31">
        <f t="shared" si="3"/>
        <v>7.8</v>
      </c>
      <c r="I48" s="31">
        <f>SUM(C48:H48)</f>
        <v>91.399999999999991</v>
      </c>
    </row>
    <row r="49" spans="2:9">
      <c r="B49" s="12" t="s">
        <v>52</v>
      </c>
      <c r="C49" s="31">
        <f>AVERAGE(C9:C13)</f>
        <v>22.4</v>
      </c>
      <c r="D49" s="31">
        <f t="shared" ref="D49:H49" si="4">AVERAGE(D9:D13)</f>
        <v>13.2</v>
      </c>
      <c r="E49" s="31">
        <f t="shared" si="4"/>
        <v>15</v>
      </c>
      <c r="F49" s="31">
        <f t="shared" si="4"/>
        <v>17.2</v>
      </c>
      <c r="G49" s="31">
        <f t="shared" si="4"/>
        <v>15.4</v>
      </c>
      <c r="H49" s="31">
        <f t="shared" si="4"/>
        <v>8</v>
      </c>
      <c r="I49" s="31">
        <f t="shared" ref="I49:I52" si="5">SUM(C49:H49)</f>
        <v>91.2</v>
      </c>
    </row>
    <row r="50" spans="2:9">
      <c r="B50" s="12" t="s">
        <v>53</v>
      </c>
      <c r="C50" s="31">
        <f>AVERAGE(C14:C18)</f>
        <v>22</v>
      </c>
      <c r="D50" s="31">
        <f t="shared" ref="D50:H50" si="6">AVERAGE(D14:D18)</f>
        <v>13.8</v>
      </c>
      <c r="E50" s="31">
        <f t="shared" si="6"/>
        <v>14.6</v>
      </c>
      <c r="F50" s="31">
        <f t="shared" si="6"/>
        <v>18.8</v>
      </c>
      <c r="G50" s="31">
        <f t="shared" si="6"/>
        <v>13.8</v>
      </c>
      <c r="H50" s="31">
        <f t="shared" si="6"/>
        <v>9.6</v>
      </c>
      <c r="I50" s="31">
        <f t="shared" si="5"/>
        <v>92.6</v>
      </c>
    </row>
    <row r="51" spans="2:9">
      <c r="B51" s="12" t="s">
        <v>54</v>
      </c>
      <c r="C51" s="31">
        <f>AVERAGE(C19:C23)</f>
        <v>22.6</v>
      </c>
      <c r="D51" s="31">
        <f>AVERAGE(D19:D23)</f>
        <v>13.8</v>
      </c>
      <c r="E51" s="31">
        <f t="shared" ref="E51:H51" si="7">AVERAGE(E19:E23)</f>
        <v>14.6</v>
      </c>
      <c r="F51" s="31">
        <f t="shared" si="7"/>
        <v>19.399999999999999</v>
      </c>
      <c r="G51" s="31">
        <f t="shared" si="7"/>
        <v>13.8</v>
      </c>
      <c r="H51" s="31">
        <f t="shared" si="7"/>
        <v>10</v>
      </c>
      <c r="I51" s="31">
        <f t="shared" si="5"/>
        <v>94.2</v>
      </c>
    </row>
    <row r="52" spans="2:9">
      <c r="B52" s="12" t="s">
        <v>55</v>
      </c>
      <c r="C52" s="31">
        <f>AVERAGE(C24:C28)</f>
        <v>21</v>
      </c>
      <c r="D52" s="31">
        <f t="shared" ref="D52:H52" si="8">AVERAGE(D24:D28)</f>
        <v>12.8</v>
      </c>
      <c r="E52" s="31">
        <f t="shared" si="8"/>
        <v>14.8</v>
      </c>
      <c r="F52" s="31">
        <f t="shared" si="8"/>
        <v>16.399999999999999</v>
      </c>
      <c r="G52" s="31">
        <f t="shared" si="8"/>
        <v>12</v>
      </c>
      <c r="H52" s="31">
        <f t="shared" si="8"/>
        <v>8.6</v>
      </c>
      <c r="I52" s="31">
        <f t="shared" si="5"/>
        <v>85.6</v>
      </c>
    </row>
    <row r="53" spans="2:9">
      <c r="B53" s="12" t="s">
        <v>56</v>
      </c>
      <c r="C53" s="12"/>
      <c r="D53" s="12"/>
      <c r="E53" s="12"/>
      <c r="F53" s="12"/>
      <c r="G53" s="12"/>
      <c r="H53" s="12"/>
      <c r="I53" s="12"/>
    </row>
    <row r="54" spans="2:9">
      <c r="B54" s="12" t="s">
        <v>57</v>
      </c>
      <c r="C54" s="12"/>
      <c r="D54" s="12"/>
      <c r="E54" s="12"/>
      <c r="F54" s="12"/>
      <c r="G54" s="12"/>
      <c r="H54" s="12"/>
      <c r="I54" s="12"/>
    </row>
    <row r="55" spans="2:9">
      <c r="B55" s="12" t="s">
        <v>58</v>
      </c>
      <c r="C55" s="12"/>
      <c r="D55" s="12"/>
      <c r="E55" s="12"/>
      <c r="F55" s="12"/>
      <c r="G55" s="12"/>
      <c r="H55" s="12"/>
      <c r="I55" s="12"/>
    </row>
    <row r="56" spans="2:9">
      <c r="B56" s="12" t="s">
        <v>59</v>
      </c>
      <c r="C56" s="12"/>
      <c r="D56" s="12"/>
      <c r="E56" s="12"/>
      <c r="F56" s="12"/>
      <c r="G56" s="12"/>
      <c r="H56" s="12"/>
      <c r="I56" s="12"/>
    </row>
  </sheetData>
  <mergeCells count="18">
    <mergeCell ref="B33:B36"/>
    <mergeCell ref="J33:J36"/>
    <mergeCell ref="B37:B40"/>
    <mergeCell ref="J37:J40"/>
    <mergeCell ref="B41:B44"/>
    <mergeCell ref="J41:J44"/>
    <mergeCell ref="B19:B23"/>
    <mergeCell ref="J19:J23"/>
    <mergeCell ref="B24:B28"/>
    <mergeCell ref="J24:J28"/>
    <mergeCell ref="B29:B32"/>
    <mergeCell ref="J29:J32"/>
    <mergeCell ref="B4:B8"/>
    <mergeCell ref="J4:J8"/>
    <mergeCell ref="B9:B13"/>
    <mergeCell ref="J9:J13"/>
    <mergeCell ref="B14:B18"/>
    <mergeCell ref="J14:J18"/>
  </mergeCells>
  <pageMargins left="0.7" right="0.7" top="0.75" bottom="0.75" header="0.3" footer="0.3"/>
  <ignoredErrors>
    <ignoredError sqref="C48:H5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DC56-41A0-4E3C-A53D-8A6EC0EC3119}">
  <dimension ref="B3:J47"/>
  <sheetViews>
    <sheetView zoomScale="90" workbookViewId="0">
      <selection activeCell="C39" sqref="C39:I42"/>
    </sheetView>
  </sheetViews>
  <sheetFormatPr baseColWidth="10" defaultColWidth="11.1640625" defaultRowHeight="14"/>
  <cols>
    <col min="4" max="4" width="13" customWidth="1"/>
    <col min="10" max="10" width="11.83203125" bestFit="1" customWidth="1"/>
  </cols>
  <sheetData>
    <row r="3" spans="2:10" ht="60">
      <c r="B3" s="35" t="s">
        <v>120</v>
      </c>
      <c r="C3" s="15" t="s">
        <v>78</v>
      </c>
      <c r="D3" s="15" t="s">
        <v>79</v>
      </c>
      <c r="E3" s="15" t="s">
        <v>80</v>
      </c>
      <c r="F3" s="15" t="s">
        <v>81</v>
      </c>
      <c r="G3" s="15" t="s">
        <v>60</v>
      </c>
      <c r="H3" s="15" t="s">
        <v>82</v>
      </c>
      <c r="I3" s="26" t="s">
        <v>83</v>
      </c>
      <c r="J3" s="15" t="s">
        <v>121</v>
      </c>
    </row>
    <row r="4" spans="2:10">
      <c r="B4" s="261" t="s">
        <v>51</v>
      </c>
      <c r="C4" s="73">
        <v>24</v>
      </c>
      <c r="D4" s="73">
        <v>14</v>
      </c>
      <c r="E4" s="73">
        <v>14</v>
      </c>
      <c r="F4" s="73">
        <v>19</v>
      </c>
      <c r="G4" s="73">
        <v>14</v>
      </c>
      <c r="H4" s="73">
        <v>10</v>
      </c>
      <c r="I4" s="73">
        <f>SUM(C4:H4)</f>
        <v>95</v>
      </c>
      <c r="J4" s="260">
        <f>SUM(I4:I6)/3</f>
        <v>83.666666666666671</v>
      </c>
    </row>
    <row r="5" spans="2:10">
      <c r="B5" s="262"/>
      <c r="C5" s="73">
        <v>20</v>
      </c>
      <c r="D5" s="73">
        <v>10</v>
      </c>
      <c r="E5" s="73">
        <v>10</v>
      </c>
      <c r="F5" s="73">
        <v>17</v>
      </c>
      <c r="G5" s="73">
        <v>10</v>
      </c>
      <c r="H5" s="73">
        <v>8</v>
      </c>
      <c r="I5" s="73">
        <f t="shared" ref="I5:I35" si="0">SUM(C5:H5)</f>
        <v>75</v>
      </c>
      <c r="J5" s="260"/>
    </row>
    <row r="6" spans="2:10">
      <c r="B6" s="262"/>
      <c r="C6" s="73">
        <v>20</v>
      </c>
      <c r="D6" s="73">
        <v>14</v>
      </c>
      <c r="E6" s="73">
        <v>12</v>
      </c>
      <c r="F6" s="73">
        <v>15</v>
      </c>
      <c r="G6" s="73">
        <v>12</v>
      </c>
      <c r="H6" s="73">
        <v>8</v>
      </c>
      <c r="I6" s="73">
        <f t="shared" si="0"/>
        <v>81</v>
      </c>
      <c r="J6" s="260"/>
    </row>
    <row r="7" spans="2:10">
      <c r="B7" s="256" t="s">
        <v>52</v>
      </c>
      <c r="C7" s="12">
        <v>23</v>
      </c>
      <c r="D7" s="12">
        <v>13</v>
      </c>
      <c r="E7" s="12">
        <v>13</v>
      </c>
      <c r="F7" s="12">
        <v>18</v>
      </c>
      <c r="G7" s="12">
        <v>13</v>
      </c>
      <c r="H7" s="12">
        <v>9</v>
      </c>
      <c r="I7" s="12">
        <f t="shared" si="0"/>
        <v>89</v>
      </c>
      <c r="J7" s="258">
        <f>SUM(I7:I9)/3</f>
        <v>89.666666666666671</v>
      </c>
    </row>
    <row r="8" spans="2:10">
      <c r="B8" s="257"/>
      <c r="C8" s="12">
        <v>24</v>
      </c>
      <c r="D8" s="12">
        <v>13</v>
      </c>
      <c r="E8" s="12">
        <v>13</v>
      </c>
      <c r="F8" s="12">
        <v>19</v>
      </c>
      <c r="G8" s="12">
        <v>13</v>
      </c>
      <c r="H8" s="12">
        <v>8</v>
      </c>
      <c r="I8" s="12">
        <f t="shared" si="0"/>
        <v>90</v>
      </c>
      <c r="J8" s="258"/>
    </row>
    <row r="9" spans="2:10">
      <c r="B9" s="257"/>
      <c r="C9" s="12">
        <v>24</v>
      </c>
      <c r="D9" s="12">
        <v>14</v>
      </c>
      <c r="E9" s="12">
        <v>14</v>
      </c>
      <c r="F9" s="12">
        <v>18</v>
      </c>
      <c r="G9" s="12">
        <v>12</v>
      </c>
      <c r="H9" s="12">
        <v>8</v>
      </c>
      <c r="I9" s="12">
        <f t="shared" si="0"/>
        <v>90</v>
      </c>
      <c r="J9" s="258"/>
    </row>
    <row r="10" spans="2:10">
      <c r="B10" s="261" t="s">
        <v>53</v>
      </c>
      <c r="C10" s="73">
        <v>22</v>
      </c>
      <c r="D10" s="73">
        <v>12</v>
      </c>
      <c r="E10" s="73">
        <v>12</v>
      </c>
      <c r="F10" s="73">
        <v>17</v>
      </c>
      <c r="G10" s="73">
        <v>12</v>
      </c>
      <c r="H10" s="73">
        <v>8</v>
      </c>
      <c r="I10" s="73">
        <f t="shared" si="0"/>
        <v>83</v>
      </c>
      <c r="J10" s="260">
        <f>SUM(I10:I12)/3</f>
        <v>81.333333333333329</v>
      </c>
    </row>
    <row r="11" spans="2:10">
      <c r="B11" s="262"/>
      <c r="C11" s="73">
        <v>19</v>
      </c>
      <c r="D11" s="73">
        <v>12</v>
      </c>
      <c r="E11" s="73">
        <v>12</v>
      </c>
      <c r="F11" s="73">
        <v>18</v>
      </c>
      <c r="G11" s="73">
        <v>12</v>
      </c>
      <c r="H11" s="73">
        <v>8</v>
      </c>
      <c r="I11" s="73">
        <f t="shared" si="0"/>
        <v>81</v>
      </c>
      <c r="J11" s="260"/>
    </row>
    <row r="12" spans="2:10">
      <c r="B12" s="262"/>
      <c r="C12" s="73">
        <v>18</v>
      </c>
      <c r="D12" s="73">
        <v>14</v>
      </c>
      <c r="E12" s="73">
        <v>13</v>
      </c>
      <c r="F12" s="73">
        <v>15</v>
      </c>
      <c r="G12" s="73">
        <v>12</v>
      </c>
      <c r="H12" s="73">
        <v>8</v>
      </c>
      <c r="I12" s="73">
        <f t="shared" si="0"/>
        <v>80</v>
      </c>
      <c r="J12" s="260"/>
    </row>
    <row r="13" spans="2:10">
      <c r="B13" s="256" t="s">
        <v>54</v>
      </c>
      <c r="C13" s="12">
        <v>21</v>
      </c>
      <c r="D13" s="12">
        <v>11</v>
      </c>
      <c r="E13" s="12">
        <v>11</v>
      </c>
      <c r="F13" s="12">
        <v>16</v>
      </c>
      <c r="G13" s="12">
        <v>11</v>
      </c>
      <c r="H13" s="12">
        <v>8</v>
      </c>
      <c r="I13" s="12">
        <f t="shared" si="0"/>
        <v>78</v>
      </c>
      <c r="J13" s="258">
        <f>SUM(I13:I15)/3</f>
        <v>73.333333333333329</v>
      </c>
    </row>
    <row r="14" spans="2:10">
      <c r="B14" s="257"/>
      <c r="C14" s="12">
        <v>15</v>
      </c>
      <c r="D14" s="12">
        <v>11</v>
      </c>
      <c r="E14" s="12">
        <v>11</v>
      </c>
      <c r="F14" s="12">
        <v>16</v>
      </c>
      <c r="G14" s="12">
        <v>11</v>
      </c>
      <c r="H14" s="12">
        <v>8</v>
      </c>
      <c r="I14" s="12">
        <f t="shared" si="0"/>
        <v>72</v>
      </c>
      <c r="J14" s="258"/>
    </row>
    <row r="15" spans="2:10">
      <c r="B15" s="257"/>
      <c r="C15" s="12">
        <v>16</v>
      </c>
      <c r="D15" s="12">
        <v>13</v>
      </c>
      <c r="E15" s="12">
        <v>10</v>
      </c>
      <c r="F15" s="12">
        <v>12</v>
      </c>
      <c r="G15" s="12">
        <v>12</v>
      </c>
      <c r="H15" s="12">
        <v>7</v>
      </c>
      <c r="I15" s="12">
        <f t="shared" si="0"/>
        <v>70</v>
      </c>
      <c r="J15" s="258"/>
    </row>
    <row r="16" spans="2:10">
      <c r="B16" s="259" t="s">
        <v>55</v>
      </c>
      <c r="C16" s="73"/>
      <c r="D16" s="73"/>
      <c r="E16" s="73"/>
      <c r="F16" s="73"/>
      <c r="G16" s="73"/>
      <c r="H16" s="73"/>
      <c r="I16" s="73">
        <f t="shared" si="0"/>
        <v>0</v>
      </c>
      <c r="J16" s="260">
        <f>SUM(I16:I19)/3</f>
        <v>0</v>
      </c>
    </row>
    <row r="17" spans="2:10">
      <c r="B17" s="259"/>
      <c r="C17" s="73"/>
      <c r="D17" s="73"/>
      <c r="E17" s="73"/>
      <c r="F17" s="73"/>
      <c r="G17" s="73"/>
      <c r="H17" s="73"/>
      <c r="I17" s="73">
        <f t="shared" si="0"/>
        <v>0</v>
      </c>
      <c r="J17" s="260"/>
    </row>
    <row r="18" spans="2:10">
      <c r="B18" s="259"/>
      <c r="C18" s="73"/>
      <c r="D18" s="73"/>
      <c r="E18" s="73"/>
      <c r="F18" s="73"/>
      <c r="G18" s="73"/>
      <c r="H18" s="73"/>
      <c r="I18" s="73">
        <f t="shared" si="0"/>
        <v>0</v>
      </c>
      <c r="J18" s="260"/>
    </row>
    <row r="19" spans="2:10">
      <c r="B19" s="259"/>
      <c r="C19" s="73"/>
      <c r="D19" s="73"/>
      <c r="E19" s="73"/>
      <c r="F19" s="73"/>
      <c r="G19" s="73"/>
      <c r="H19" s="73"/>
      <c r="I19" s="73">
        <f t="shared" si="0"/>
        <v>0</v>
      </c>
      <c r="J19" s="260"/>
    </row>
    <row r="20" spans="2:10">
      <c r="B20" s="256" t="s">
        <v>56</v>
      </c>
      <c r="C20" s="12"/>
      <c r="D20" s="12"/>
      <c r="E20" s="12"/>
      <c r="F20" s="12"/>
      <c r="G20" s="12"/>
      <c r="H20" s="12"/>
      <c r="I20" s="12">
        <f t="shared" si="0"/>
        <v>0</v>
      </c>
      <c r="J20" s="258">
        <f>SUM(I20:I23)/3</f>
        <v>0</v>
      </c>
    </row>
    <row r="21" spans="2:10">
      <c r="B21" s="257"/>
      <c r="C21" s="12"/>
      <c r="D21" s="12"/>
      <c r="E21" s="12"/>
      <c r="F21" s="12"/>
      <c r="G21" s="12"/>
      <c r="H21" s="12"/>
      <c r="I21" s="12">
        <f t="shared" si="0"/>
        <v>0</v>
      </c>
      <c r="J21" s="258"/>
    </row>
    <row r="22" spans="2:10">
      <c r="B22" s="257"/>
      <c r="C22" s="12"/>
      <c r="D22" s="12"/>
      <c r="E22" s="12"/>
      <c r="F22" s="12"/>
      <c r="G22" s="12"/>
      <c r="H22" s="12"/>
      <c r="I22" s="12">
        <f t="shared" si="0"/>
        <v>0</v>
      </c>
      <c r="J22" s="258"/>
    </row>
    <row r="23" spans="2:10">
      <c r="B23" s="257"/>
      <c r="C23" s="12"/>
      <c r="D23" s="12"/>
      <c r="E23" s="12"/>
      <c r="F23" s="12"/>
      <c r="G23" s="12"/>
      <c r="H23" s="12"/>
      <c r="I23" s="12">
        <f t="shared" si="0"/>
        <v>0</v>
      </c>
      <c r="J23" s="258"/>
    </row>
    <row r="24" spans="2:10">
      <c r="B24" s="261" t="s">
        <v>57</v>
      </c>
      <c r="C24" s="73"/>
      <c r="D24" s="73"/>
      <c r="E24" s="73"/>
      <c r="F24" s="73"/>
      <c r="G24" s="73"/>
      <c r="H24" s="73"/>
      <c r="I24" s="73">
        <f t="shared" si="0"/>
        <v>0</v>
      </c>
      <c r="J24" s="260">
        <f>SUM(I24:I27)/3</f>
        <v>0</v>
      </c>
    </row>
    <row r="25" spans="2:10">
      <c r="B25" s="262"/>
      <c r="C25" s="73"/>
      <c r="D25" s="73"/>
      <c r="E25" s="73"/>
      <c r="F25" s="73"/>
      <c r="G25" s="73"/>
      <c r="H25" s="73"/>
      <c r="I25" s="73">
        <f t="shared" si="0"/>
        <v>0</v>
      </c>
      <c r="J25" s="260"/>
    </row>
    <row r="26" spans="2:10">
      <c r="B26" s="262"/>
      <c r="C26" s="73"/>
      <c r="D26" s="73"/>
      <c r="E26" s="73"/>
      <c r="F26" s="73"/>
      <c r="G26" s="73"/>
      <c r="H26" s="73"/>
      <c r="I26" s="73">
        <f t="shared" si="0"/>
        <v>0</v>
      </c>
      <c r="J26" s="260"/>
    </row>
    <row r="27" spans="2:10">
      <c r="B27" s="262"/>
      <c r="C27" s="73"/>
      <c r="D27" s="73"/>
      <c r="E27" s="73"/>
      <c r="F27" s="73"/>
      <c r="G27" s="73"/>
      <c r="H27" s="73"/>
      <c r="I27" s="73">
        <f t="shared" si="0"/>
        <v>0</v>
      </c>
      <c r="J27" s="260"/>
    </row>
    <row r="28" spans="2:10">
      <c r="B28" s="256" t="s">
        <v>58</v>
      </c>
      <c r="C28" s="12"/>
      <c r="D28" s="12"/>
      <c r="E28" s="12"/>
      <c r="F28" s="12"/>
      <c r="G28" s="12"/>
      <c r="H28" s="12"/>
      <c r="I28" s="12">
        <f t="shared" si="0"/>
        <v>0</v>
      </c>
      <c r="J28" s="258">
        <f>SUM(I28:I31)/3</f>
        <v>0</v>
      </c>
    </row>
    <row r="29" spans="2:10">
      <c r="B29" s="257"/>
      <c r="C29" s="12"/>
      <c r="D29" s="12"/>
      <c r="E29" s="12"/>
      <c r="F29" s="12"/>
      <c r="G29" s="12"/>
      <c r="H29" s="12"/>
      <c r="I29" s="12">
        <f t="shared" si="0"/>
        <v>0</v>
      </c>
      <c r="J29" s="258"/>
    </row>
    <row r="30" spans="2:10">
      <c r="B30" s="257"/>
      <c r="C30" s="12"/>
      <c r="D30" s="12"/>
      <c r="E30" s="12"/>
      <c r="F30" s="12"/>
      <c r="G30" s="12"/>
      <c r="H30" s="12"/>
      <c r="I30" s="12">
        <f t="shared" si="0"/>
        <v>0</v>
      </c>
      <c r="J30" s="258"/>
    </row>
    <row r="31" spans="2:10">
      <c r="B31" s="257"/>
      <c r="C31" s="12"/>
      <c r="D31" s="12"/>
      <c r="E31" s="12"/>
      <c r="F31" s="12"/>
      <c r="G31" s="12"/>
      <c r="H31" s="12"/>
      <c r="I31" s="12">
        <f t="shared" si="0"/>
        <v>0</v>
      </c>
      <c r="J31" s="258"/>
    </row>
    <row r="32" spans="2:10">
      <c r="B32" s="259" t="s">
        <v>59</v>
      </c>
      <c r="C32" s="73"/>
      <c r="D32" s="73"/>
      <c r="E32" s="73"/>
      <c r="F32" s="73"/>
      <c r="G32" s="73"/>
      <c r="H32" s="73"/>
      <c r="I32" s="73">
        <f t="shared" si="0"/>
        <v>0</v>
      </c>
      <c r="J32" s="260">
        <f>SUM(I32:I35)/3</f>
        <v>0</v>
      </c>
    </row>
    <row r="33" spans="2:10">
      <c r="B33" s="259"/>
      <c r="C33" s="73"/>
      <c r="D33" s="73"/>
      <c r="E33" s="73"/>
      <c r="F33" s="73"/>
      <c r="G33" s="73"/>
      <c r="H33" s="73"/>
      <c r="I33" s="73">
        <f t="shared" si="0"/>
        <v>0</v>
      </c>
      <c r="J33" s="260"/>
    </row>
    <row r="34" spans="2:10">
      <c r="B34" s="259"/>
      <c r="C34" s="73"/>
      <c r="D34" s="73"/>
      <c r="E34" s="73"/>
      <c r="F34" s="73"/>
      <c r="G34" s="73"/>
      <c r="H34" s="73"/>
      <c r="I34" s="73">
        <f t="shared" si="0"/>
        <v>0</v>
      </c>
      <c r="J34" s="260"/>
    </row>
    <row r="35" spans="2:10">
      <c r="B35" s="259"/>
      <c r="C35" s="73"/>
      <c r="D35" s="73"/>
      <c r="E35" s="73"/>
      <c r="F35" s="73"/>
      <c r="G35" s="73"/>
      <c r="H35" s="73"/>
      <c r="I35" s="73">
        <f t="shared" si="0"/>
        <v>0</v>
      </c>
      <c r="J35" s="260"/>
    </row>
    <row r="37" spans="2:10">
      <c r="B37" s="71" t="s">
        <v>153</v>
      </c>
    </row>
    <row r="38" spans="2:10" ht="60">
      <c r="B38" s="35" t="s">
        <v>120</v>
      </c>
      <c r="C38" s="15" t="s">
        <v>78</v>
      </c>
      <c r="D38" s="15" t="s">
        <v>79</v>
      </c>
      <c r="E38" s="15" t="s">
        <v>80</v>
      </c>
      <c r="F38" s="15" t="s">
        <v>81</v>
      </c>
      <c r="G38" s="15" t="s">
        <v>60</v>
      </c>
      <c r="H38" s="15" t="s">
        <v>82</v>
      </c>
      <c r="I38" s="26" t="s">
        <v>83</v>
      </c>
      <c r="J38" s="72"/>
    </row>
    <row r="39" spans="2:10">
      <c r="B39" s="12" t="s">
        <v>51</v>
      </c>
      <c r="C39" s="31">
        <f t="shared" ref="C39:H39" si="1">AVERAGE(C4:C6)</f>
        <v>21.333333333333332</v>
      </c>
      <c r="D39" s="31">
        <f t="shared" si="1"/>
        <v>12.666666666666666</v>
      </c>
      <c r="E39" s="31">
        <f t="shared" si="1"/>
        <v>12</v>
      </c>
      <c r="F39" s="31">
        <f t="shared" si="1"/>
        <v>17</v>
      </c>
      <c r="G39" s="31">
        <f t="shared" si="1"/>
        <v>12</v>
      </c>
      <c r="H39" s="31">
        <f t="shared" si="1"/>
        <v>8.6666666666666661</v>
      </c>
      <c r="I39" s="31">
        <f>SUM(C39:H39)</f>
        <v>83.666666666666671</v>
      </c>
    </row>
    <row r="40" spans="2:10">
      <c r="B40" s="12" t="s">
        <v>52</v>
      </c>
      <c r="C40" s="31">
        <f t="shared" ref="C40:H40" si="2">AVERAGE(C7:C9)</f>
        <v>23.666666666666668</v>
      </c>
      <c r="D40" s="31">
        <f t="shared" si="2"/>
        <v>13.333333333333334</v>
      </c>
      <c r="E40" s="31">
        <f t="shared" si="2"/>
        <v>13.333333333333334</v>
      </c>
      <c r="F40" s="31">
        <f t="shared" si="2"/>
        <v>18.333333333333332</v>
      </c>
      <c r="G40" s="31">
        <f t="shared" si="2"/>
        <v>12.666666666666666</v>
      </c>
      <c r="H40" s="31">
        <f t="shared" si="2"/>
        <v>8.3333333333333339</v>
      </c>
      <c r="I40" s="31">
        <f t="shared" ref="I40:I42" si="3">SUM(C40:H40)</f>
        <v>89.666666666666671</v>
      </c>
    </row>
    <row r="41" spans="2:10">
      <c r="B41" s="12" t="s">
        <v>53</v>
      </c>
      <c r="C41" s="31">
        <f t="shared" ref="C41:H41" si="4">AVERAGE(C10:C12)</f>
        <v>19.666666666666668</v>
      </c>
      <c r="D41" s="31">
        <f t="shared" si="4"/>
        <v>12.666666666666666</v>
      </c>
      <c r="E41" s="31">
        <f t="shared" si="4"/>
        <v>12.333333333333334</v>
      </c>
      <c r="F41" s="31">
        <f t="shared" si="4"/>
        <v>16.666666666666668</v>
      </c>
      <c r="G41" s="31">
        <f t="shared" si="4"/>
        <v>12</v>
      </c>
      <c r="H41" s="31">
        <f t="shared" si="4"/>
        <v>8</v>
      </c>
      <c r="I41" s="31">
        <f t="shared" si="3"/>
        <v>81.333333333333343</v>
      </c>
    </row>
    <row r="42" spans="2:10">
      <c r="B42" s="12" t="s">
        <v>54</v>
      </c>
      <c r="C42" s="31">
        <f t="shared" ref="C42:H42" si="5">AVERAGE(C13:C15)</f>
        <v>17.333333333333332</v>
      </c>
      <c r="D42" s="31">
        <f t="shared" si="5"/>
        <v>11.666666666666666</v>
      </c>
      <c r="E42" s="31">
        <f t="shared" si="5"/>
        <v>10.666666666666666</v>
      </c>
      <c r="F42" s="31">
        <f t="shared" si="5"/>
        <v>14.666666666666666</v>
      </c>
      <c r="G42" s="31">
        <f t="shared" si="5"/>
        <v>11.333333333333334</v>
      </c>
      <c r="H42" s="31">
        <f t="shared" si="5"/>
        <v>7.666666666666667</v>
      </c>
      <c r="I42" s="31">
        <f t="shared" si="3"/>
        <v>73.333333333333329</v>
      </c>
    </row>
    <row r="43" spans="2:10">
      <c r="B43" s="12" t="s">
        <v>55</v>
      </c>
      <c r="C43" s="12"/>
      <c r="D43" s="12"/>
      <c r="E43" s="12"/>
      <c r="F43" s="12"/>
      <c r="G43" s="12"/>
      <c r="H43" s="12"/>
      <c r="I43" s="12"/>
    </row>
    <row r="44" spans="2:10">
      <c r="B44" s="12" t="s">
        <v>56</v>
      </c>
      <c r="C44" s="12"/>
      <c r="D44" s="12"/>
      <c r="E44" s="12"/>
      <c r="F44" s="12"/>
      <c r="G44" s="12"/>
      <c r="H44" s="12"/>
      <c r="I44" s="12"/>
    </row>
    <row r="45" spans="2:10">
      <c r="B45" s="12" t="s">
        <v>57</v>
      </c>
      <c r="C45" s="12"/>
      <c r="D45" s="12"/>
      <c r="E45" s="12"/>
      <c r="F45" s="12"/>
      <c r="G45" s="12"/>
      <c r="H45" s="12"/>
      <c r="I45" s="12"/>
    </row>
    <row r="46" spans="2:10">
      <c r="B46" s="12" t="s">
        <v>58</v>
      </c>
      <c r="C46" s="12"/>
      <c r="D46" s="12"/>
      <c r="E46" s="12"/>
      <c r="F46" s="12"/>
      <c r="G46" s="12"/>
      <c r="H46" s="12"/>
      <c r="I46" s="12"/>
    </row>
    <row r="47" spans="2:10">
      <c r="B47" s="12" t="s">
        <v>59</v>
      </c>
      <c r="C47" s="12"/>
      <c r="D47" s="12"/>
      <c r="E47" s="12"/>
      <c r="F47" s="12"/>
      <c r="G47" s="12"/>
      <c r="H47" s="12"/>
      <c r="I47" s="12"/>
    </row>
  </sheetData>
  <mergeCells count="18">
    <mergeCell ref="B24:B27"/>
    <mergeCell ref="J24:J27"/>
    <mergeCell ref="B28:B31"/>
    <mergeCell ref="J28:J31"/>
    <mergeCell ref="B32:B35"/>
    <mergeCell ref="J32:J35"/>
    <mergeCell ref="B13:B15"/>
    <mergeCell ref="J13:J15"/>
    <mergeCell ref="B16:B19"/>
    <mergeCell ref="J16:J19"/>
    <mergeCell ref="B20:B23"/>
    <mergeCell ref="J20:J23"/>
    <mergeCell ref="B4:B6"/>
    <mergeCell ref="J4:J6"/>
    <mergeCell ref="B7:B9"/>
    <mergeCell ref="J7:J9"/>
    <mergeCell ref="B10:B12"/>
    <mergeCell ref="J10:J12"/>
  </mergeCells>
  <pageMargins left="0.7" right="0.7" top="0.75" bottom="0.75" header="0.3" footer="0.3"/>
  <ignoredErrors>
    <ignoredError sqref="C39:H4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06416-B250-48D1-9F5A-1497B74F4CCB}">
  <dimension ref="B3:J51"/>
  <sheetViews>
    <sheetView zoomScale="90" workbookViewId="0">
      <selection activeCell="J8" sqref="J8:J11"/>
    </sheetView>
  </sheetViews>
  <sheetFormatPr baseColWidth="10" defaultColWidth="11.1640625" defaultRowHeight="14"/>
  <cols>
    <col min="4" max="4" width="13" customWidth="1"/>
    <col min="10" max="10" width="11.83203125" bestFit="1" customWidth="1"/>
  </cols>
  <sheetData>
    <row r="3" spans="2:10" ht="60">
      <c r="B3" s="35" t="s">
        <v>120</v>
      </c>
      <c r="C3" s="15" t="s">
        <v>78</v>
      </c>
      <c r="D3" s="15" t="s">
        <v>79</v>
      </c>
      <c r="E3" s="15" t="s">
        <v>80</v>
      </c>
      <c r="F3" s="15" t="s">
        <v>81</v>
      </c>
      <c r="G3" s="15" t="s">
        <v>60</v>
      </c>
      <c r="H3" s="15" t="s">
        <v>82</v>
      </c>
      <c r="I3" s="26" t="s">
        <v>83</v>
      </c>
      <c r="J3" s="15" t="s">
        <v>121</v>
      </c>
    </row>
    <row r="4" spans="2:10">
      <c r="B4" s="261" t="s">
        <v>51</v>
      </c>
      <c r="C4" s="73">
        <v>25</v>
      </c>
      <c r="D4" s="73">
        <v>15</v>
      </c>
      <c r="E4" s="73">
        <v>15</v>
      </c>
      <c r="F4" s="73">
        <v>20</v>
      </c>
      <c r="G4" s="73">
        <v>15</v>
      </c>
      <c r="H4" s="73">
        <v>10</v>
      </c>
      <c r="I4" s="73">
        <f>SUM(C4:H4)</f>
        <v>100</v>
      </c>
      <c r="J4" s="260">
        <f>SUM(I4:I7)/4</f>
        <v>100</v>
      </c>
    </row>
    <row r="5" spans="2:10">
      <c r="B5" s="262"/>
      <c r="C5" s="73">
        <v>25</v>
      </c>
      <c r="D5" s="73">
        <v>15</v>
      </c>
      <c r="E5" s="73">
        <v>15</v>
      </c>
      <c r="F5" s="73">
        <v>20</v>
      </c>
      <c r="G5" s="73">
        <v>15</v>
      </c>
      <c r="H5" s="73">
        <v>10</v>
      </c>
      <c r="I5" s="73">
        <f t="shared" ref="I5:I39" si="0">SUM(C5:H5)</f>
        <v>100</v>
      </c>
      <c r="J5" s="260"/>
    </row>
    <row r="6" spans="2:10">
      <c r="B6" s="262"/>
      <c r="C6" s="73">
        <v>25</v>
      </c>
      <c r="D6" s="73">
        <v>15</v>
      </c>
      <c r="E6" s="73">
        <v>15</v>
      </c>
      <c r="F6" s="73">
        <v>20</v>
      </c>
      <c r="G6" s="73">
        <v>15</v>
      </c>
      <c r="H6" s="73">
        <v>10</v>
      </c>
      <c r="I6" s="73">
        <f t="shared" si="0"/>
        <v>100</v>
      </c>
      <c r="J6" s="260"/>
    </row>
    <row r="7" spans="2:10">
      <c r="B7" s="262"/>
      <c r="C7" s="73">
        <v>25</v>
      </c>
      <c r="D7" s="73">
        <v>15</v>
      </c>
      <c r="E7" s="73">
        <v>15</v>
      </c>
      <c r="F7" s="73">
        <v>20</v>
      </c>
      <c r="G7" s="73">
        <v>15</v>
      </c>
      <c r="H7" s="73">
        <v>10</v>
      </c>
      <c r="I7" s="73">
        <f t="shared" si="0"/>
        <v>100</v>
      </c>
      <c r="J7" s="260"/>
    </row>
    <row r="8" spans="2:10">
      <c r="B8" s="256" t="s">
        <v>52</v>
      </c>
      <c r="C8" s="12">
        <v>25</v>
      </c>
      <c r="D8" s="12">
        <v>15</v>
      </c>
      <c r="E8" s="12">
        <v>15</v>
      </c>
      <c r="F8" s="12">
        <v>20</v>
      </c>
      <c r="G8" s="12">
        <v>15</v>
      </c>
      <c r="H8" s="12">
        <v>10</v>
      </c>
      <c r="I8" s="12">
        <f t="shared" si="0"/>
        <v>100</v>
      </c>
      <c r="J8" s="258">
        <f>SUM(I8:I11)/4</f>
        <v>97.5</v>
      </c>
    </row>
    <row r="9" spans="2:10">
      <c r="B9" s="257"/>
      <c r="C9" s="12">
        <v>25</v>
      </c>
      <c r="D9" s="12">
        <v>15</v>
      </c>
      <c r="E9" s="12">
        <v>15</v>
      </c>
      <c r="F9" s="12">
        <v>20</v>
      </c>
      <c r="G9" s="12">
        <v>15</v>
      </c>
      <c r="H9" s="12">
        <v>10</v>
      </c>
      <c r="I9" s="12">
        <f t="shared" si="0"/>
        <v>100</v>
      </c>
      <c r="J9" s="258"/>
    </row>
    <row r="10" spans="2:10">
      <c r="B10" s="257"/>
      <c r="C10" s="12">
        <v>20</v>
      </c>
      <c r="D10" s="12">
        <v>10</v>
      </c>
      <c r="E10" s="12">
        <v>15</v>
      </c>
      <c r="F10" s="12">
        <v>20</v>
      </c>
      <c r="G10" s="12">
        <v>15</v>
      </c>
      <c r="H10" s="12">
        <v>10</v>
      </c>
      <c r="I10" s="12">
        <f t="shared" si="0"/>
        <v>90</v>
      </c>
      <c r="J10" s="258"/>
    </row>
    <row r="11" spans="2:10">
      <c r="B11" s="257"/>
      <c r="C11" s="12">
        <v>25</v>
      </c>
      <c r="D11" s="12">
        <v>15</v>
      </c>
      <c r="E11" s="12">
        <v>15</v>
      </c>
      <c r="F11" s="12">
        <v>20</v>
      </c>
      <c r="G11" s="12">
        <v>15</v>
      </c>
      <c r="H11" s="12">
        <v>10</v>
      </c>
      <c r="I11" s="12">
        <f t="shared" si="0"/>
        <v>100</v>
      </c>
      <c r="J11" s="258"/>
    </row>
    <row r="12" spans="2:10">
      <c r="B12" s="261" t="s">
        <v>53</v>
      </c>
      <c r="C12" s="73">
        <v>20</v>
      </c>
      <c r="D12" s="73">
        <v>15</v>
      </c>
      <c r="E12" s="73">
        <v>10</v>
      </c>
      <c r="F12" s="73">
        <v>20</v>
      </c>
      <c r="G12" s="73">
        <v>15</v>
      </c>
      <c r="H12" s="73">
        <v>10</v>
      </c>
      <c r="I12" s="73">
        <f t="shared" si="0"/>
        <v>90</v>
      </c>
      <c r="J12" s="260">
        <f>SUM(I12:I15)/4</f>
        <v>92.5</v>
      </c>
    </row>
    <row r="13" spans="2:10">
      <c r="B13" s="262"/>
      <c r="C13" s="73">
        <v>20</v>
      </c>
      <c r="D13" s="73">
        <v>15</v>
      </c>
      <c r="E13" s="73">
        <v>10</v>
      </c>
      <c r="F13" s="73">
        <v>20</v>
      </c>
      <c r="G13" s="73">
        <v>15</v>
      </c>
      <c r="H13" s="73">
        <v>10</v>
      </c>
      <c r="I13" s="73">
        <f t="shared" si="0"/>
        <v>90</v>
      </c>
      <c r="J13" s="260"/>
    </row>
    <row r="14" spans="2:10">
      <c r="B14" s="262"/>
      <c r="C14" s="73">
        <v>25</v>
      </c>
      <c r="D14" s="73">
        <v>10</v>
      </c>
      <c r="E14" s="73">
        <v>15</v>
      </c>
      <c r="F14" s="73">
        <v>20</v>
      </c>
      <c r="G14" s="73">
        <v>15</v>
      </c>
      <c r="H14" s="73">
        <v>10</v>
      </c>
      <c r="I14" s="73">
        <f t="shared" si="0"/>
        <v>95</v>
      </c>
      <c r="J14" s="260"/>
    </row>
    <row r="15" spans="2:10">
      <c r="B15" s="262"/>
      <c r="C15" s="73">
        <v>20</v>
      </c>
      <c r="D15" s="73">
        <v>15</v>
      </c>
      <c r="E15" s="73">
        <v>15</v>
      </c>
      <c r="F15" s="73">
        <v>20</v>
      </c>
      <c r="G15" s="73">
        <v>15</v>
      </c>
      <c r="H15" s="73">
        <v>10</v>
      </c>
      <c r="I15" s="73">
        <f t="shared" si="0"/>
        <v>95</v>
      </c>
      <c r="J15" s="260"/>
    </row>
    <row r="16" spans="2:10">
      <c r="B16" s="256" t="s">
        <v>54</v>
      </c>
      <c r="C16" s="12"/>
      <c r="D16" s="12"/>
      <c r="E16" s="12"/>
      <c r="F16" s="12"/>
      <c r="G16" s="12"/>
      <c r="H16" s="12"/>
      <c r="I16" s="12">
        <f t="shared" si="0"/>
        <v>0</v>
      </c>
      <c r="J16" s="258">
        <f>SUM(I16:I19)/3</f>
        <v>0</v>
      </c>
    </row>
    <row r="17" spans="2:10">
      <c r="B17" s="257"/>
      <c r="C17" s="12"/>
      <c r="D17" s="12"/>
      <c r="E17" s="12"/>
      <c r="F17" s="12"/>
      <c r="G17" s="12"/>
      <c r="H17" s="12"/>
      <c r="I17" s="12">
        <f t="shared" si="0"/>
        <v>0</v>
      </c>
      <c r="J17" s="258"/>
    </row>
    <row r="18" spans="2:10">
      <c r="B18" s="257"/>
      <c r="C18" s="12"/>
      <c r="D18" s="12"/>
      <c r="E18" s="12"/>
      <c r="F18" s="12"/>
      <c r="G18" s="12"/>
      <c r="H18" s="12"/>
      <c r="I18" s="12">
        <f t="shared" si="0"/>
        <v>0</v>
      </c>
      <c r="J18" s="258"/>
    </row>
    <row r="19" spans="2:10">
      <c r="B19" s="257"/>
      <c r="C19" s="12"/>
      <c r="D19" s="12"/>
      <c r="E19" s="12"/>
      <c r="F19" s="12"/>
      <c r="G19" s="12"/>
      <c r="H19" s="12"/>
      <c r="I19" s="12">
        <f t="shared" si="0"/>
        <v>0</v>
      </c>
      <c r="J19" s="258"/>
    </row>
    <row r="20" spans="2:10">
      <c r="B20" s="259" t="s">
        <v>55</v>
      </c>
      <c r="C20" s="73"/>
      <c r="D20" s="73"/>
      <c r="E20" s="73"/>
      <c r="F20" s="73"/>
      <c r="G20" s="73"/>
      <c r="H20" s="73"/>
      <c r="I20" s="73">
        <f t="shared" si="0"/>
        <v>0</v>
      </c>
      <c r="J20" s="260">
        <f>SUM(I20:I23)/3</f>
        <v>0</v>
      </c>
    </row>
    <row r="21" spans="2:10">
      <c r="B21" s="259"/>
      <c r="C21" s="73"/>
      <c r="D21" s="73"/>
      <c r="E21" s="73"/>
      <c r="F21" s="73"/>
      <c r="G21" s="73"/>
      <c r="H21" s="73"/>
      <c r="I21" s="73">
        <f t="shared" si="0"/>
        <v>0</v>
      </c>
      <c r="J21" s="260"/>
    </row>
    <row r="22" spans="2:10">
      <c r="B22" s="259"/>
      <c r="C22" s="73"/>
      <c r="D22" s="73"/>
      <c r="E22" s="73"/>
      <c r="F22" s="73"/>
      <c r="G22" s="73"/>
      <c r="H22" s="73"/>
      <c r="I22" s="73">
        <f t="shared" si="0"/>
        <v>0</v>
      </c>
      <c r="J22" s="260"/>
    </row>
    <row r="23" spans="2:10">
      <c r="B23" s="259"/>
      <c r="C23" s="73"/>
      <c r="D23" s="73"/>
      <c r="E23" s="73"/>
      <c r="F23" s="73"/>
      <c r="G23" s="73"/>
      <c r="H23" s="73"/>
      <c r="I23" s="73">
        <f t="shared" si="0"/>
        <v>0</v>
      </c>
      <c r="J23" s="260"/>
    </row>
    <row r="24" spans="2:10">
      <c r="B24" s="256" t="s">
        <v>56</v>
      </c>
      <c r="C24" s="12"/>
      <c r="D24" s="12"/>
      <c r="E24" s="12"/>
      <c r="F24" s="12"/>
      <c r="G24" s="12"/>
      <c r="H24" s="12"/>
      <c r="I24" s="12">
        <f t="shared" si="0"/>
        <v>0</v>
      </c>
      <c r="J24" s="258">
        <f>SUM(I24:I27)/3</f>
        <v>0</v>
      </c>
    </row>
    <row r="25" spans="2:10">
      <c r="B25" s="257"/>
      <c r="C25" s="12"/>
      <c r="D25" s="12"/>
      <c r="E25" s="12"/>
      <c r="F25" s="12"/>
      <c r="G25" s="12"/>
      <c r="H25" s="12"/>
      <c r="I25" s="12">
        <f t="shared" si="0"/>
        <v>0</v>
      </c>
      <c r="J25" s="258"/>
    </row>
    <row r="26" spans="2:10">
      <c r="B26" s="257"/>
      <c r="C26" s="12"/>
      <c r="D26" s="12"/>
      <c r="E26" s="12"/>
      <c r="F26" s="12"/>
      <c r="G26" s="12"/>
      <c r="H26" s="12"/>
      <c r="I26" s="12">
        <f t="shared" si="0"/>
        <v>0</v>
      </c>
      <c r="J26" s="258"/>
    </row>
    <row r="27" spans="2:10">
      <c r="B27" s="257"/>
      <c r="C27" s="12"/>
      <c r="D27" s="12"/>
      <c r="E27" s="12"/>
      <c r="F27" s="12"/>
      <c r="G27" s="12"/>
      <c r="H27" s="12"/>
      <c r="I27" s="12">
        <f t="shared" si="0"/>
        <v>0</v>
      </c>
      <c r="J27" s="258"/>
    </row>
    <row r="28" spans="2:10">
      <c r="B28" s="261" t="s">
        <v>57</v>
      </c>
      <c r="C28" s="73"/>
      <c r="D28" s="73"/>
      <c r="E28" s="73"/>
      <c r="F28" s="73"/>
      <c r="G28" s="73"/>
      <c r="H28" s="73"/>
      <c r="I28" s="73">
        <f t="shared" si="0"/>
        <v>0</v>
      </c>
      <c r="J28" s="260">
        <f>SUM(I28:I31)/3</f>
        <v>0</v>
      </c>
    </row>
    <row r="29" spans="2:10">
      <c r="B29" s="262"/>
      <c r="C29" s="73"/>
      <c r="D29" s="73"/>
      <c r="E29" s="73"/>
      <c r="F29" s="73"/>
      <c r="G29" s="73"/>
      <c r="H29" s="73"/>
      <c r="I29" s="73">
        <f t="shared" si="0"/>
        <v>0</v>
      </c>
      <c r="J29" s="260"/>
    </row>
    <row r="30" spans="2:10">
      <c r="B30" s="262"/>
      <c r="C30" s="73"/>
      <c r="D30" s="73"/>
      <c r="E30" s="73"/>
      <c r="F30" s="73"/>
      <c r="G30" s="73"/>
      <c r="H30" s="73"/>
      <c r="I30" s="73">
        <f t="shared" si="0"/>
        <v>0</v>
      </c>
      <c r="J30" s="260"/>
    </row>
    <row r="31" spans="2:10">
      <c r="B31" s="262"/>
      <c r="C31" s="73"/>
      <c r="D31" s="73"/>
      <c r="E31" s="73"/>
      <c r="F31" s="73"/>
      <c r="G31" s="73"/>
      <c r="H31" s="73"/>
      <c r="I31" s="73">
        <f t="shared" si="0"/>
        <v>0</v>
      </c>
      <c r="J31" s="260"/>
    </row>
    <row r="32" spans="2:10">
      <c r="B32" s="256" t="s">
        <v>58</v>
      </c>
      <c r="C32" s="12"/>
      <c r="D32" s="12"/>
      <c r="E32" s="12"/>
      <c r="F32" s="12"/>
      <c r="G32" s="12"/>
      <c r="H32" s="12"/>
      <c r="I32" s="12">
        <f t="shared" si="0"/>
        <v>0</v>
      </c>
      <c r="J32" s="258">
        <f>SUM(I32:I35)/3</f>
        <v>0</v>
      </c>
    </row>
    <row r="33" spans="2:10">
      <c r="B33" s="257"/>
      <c r="C33" s="12"/>
      <c r="D33" s="12"/>
      <c r="E33" s="12"/>
      <c r="F33" s="12"/>
      <c r="G33" s="12"/>
      <c r="H33" s="12"/>
      <c r="I33" s="12">
        <f t="shared" si="0"/>
        <v>0</v>
      </c>
      <c r="J33" s="258"/>
    </row>
    <row r="34" spans="2:10">
      <c r="B34" s="257"/>
      <c r="C34" s="12"/>
      <c r="D34" s="12"/>
      <c r="E34" s="12"/>
      <c r="F34" s="12"/>
      <c r="G34" s="12"/>
      <c r="H34" s="12"/>
      <c r="I34" s="12">
        <f t="shared" si="0"/>
        <v>0</v>
      </c>
      <c r="J34" s="258"/>
    </row>
    <row r="35" spans="2:10">
      <c r="B35" s="257"/>
      <c r="C35" s="12"/>
      <c r="D35" s="12"/>
      <c r="E35" s="12"/>
      <c r="F35" s="12"/>
      <c r="G35" s="12"/>
      <c r="H35" s="12"/>
      <c r="I35" s="12">
        <f t="shared" si="0"/>
        <v>0</v>
      </c>
      <c r="J35" s="258"/>
    </row>
    <row r="36" spans="2:10">
      <c r="B36" s="259" t="s">
        <v>59</v>
      </c>
      <c r="C36" s="73"/>
      <c r="D36" s="73"/>
      <c r="E36" s="73"/>
      <c r="F36" s="73"/>
      <c r="G36" s="73"/>
      <c r="H36" s="73"/>
      <c r="I36" s="73">
        <f t="shared" si="0"/>
        <v>0</v>
      </c>
      <c r="J36" s="260">
        <f>SUM(I36:I39)/3</f>
        <v>0</v>
      </c>
    </row>
    <row r="37" spans="2:10">
      <c r="B37" s="259"/>
      <c r="C37" s="73"/>
      <c r="D37" s="73"/>
      <c r="E37" s="73"/>
      <c r="F37" s="73"/>
      <c r="G37" s="73"/>
      <c r="H37" s="73"/>
      <c r="I37" s="73">
        <f t="shared" si="0"/>
        <v>0</v>
      </c>
      <c r="J37" s="260"/>
    </row>
    <row r="38" spans="2:10">
      <c r="B38" s="259"/>
      <c r="C38" s="73"/>
      <c r="D38" s="73"/>
      <c r="E38" s="73"/>
      <c r="F38" s="73"/>
      <c r="G38" s="73"/>
      <c r="H38" s="73"/>
      <c r="I38" s="73">
        <f t="shared" si="0"/>
        <v>0</v>
      </c>
      <c r="J38" s="260"/>
    </row>
    <row r="39" spans="2:10">
      <c r="B39" s="259"/>
      <c r="C39" s="73"/>
      <c r="D39" s="73"/>
      <c r="E39" s="73"/>
      <c r="F39" s="73"/>
      <c r="G39" s="73"/>
      <c r="H39" s="73"/>
      <c r="I39" s="73">
        <f t="shared" si="0"/>
        <v>0</v>
      </c>
      <c r="J39" s="260"/>
    </row>
    <row r="41" spans="2:10">
      <c r="B41" s="71" t="s">
        <v>153</v>
      </c>
    </row>
    <row r="42" spans="2:10" ht="60">
      <c r="B42" s="35" t="s">
        <v>120</v>
      </c>
      <c r="C42" s="15" t="s">
        <v>78</v>
      </c>
      <c r="D42" s="15" t="s">
        <v>79</v>
      </c>
      <c r="E42" s="15" t="s">
        <v>80</v>
      </c>
      <c r="F42" s="15" t="s">
        <v>81</v>
      </c>
      <c r="G42" s="15" t="s">
        <v>60</v>
      </c>
      <c r="H42" s="15" t="s">
        <v>82</v>
      </c>
      <c r="I42" s="26" t="s">
        <v>83</v>
      </c>
      <c r="J42" s="72"/>
    </row>
    <row r="43" spans="2:10">
      <c r="B43" s="12" t="s">
        <v>51</v>
      </c>
      <c r="C43" s="31">
        <f>AVERAGE(C4:C7)</f>
        <v>25</v>
      </c>
      <c r="D43" s="31">
        <f t="shared" ref="D43:H43" si="1">AVERAGE(D4:D7)</f>
        <v>15</v>
      </c>
      <c r="E43" s="31">
        <f t="shared" si="1"/>
        <v>15</v>
      </c>
      <c r="F43" s="31">
        <f t="shared" si="1"/>
        <v>20</v>
      </c>
      <c r="G43" s="31">
        <f t="shared" si="1"/>
        <v>15</v>
      </c>
      <c r="H43" s="31">
        <f t="shared" si="1"/>
        <v>10</v>
      </c>
      <c r="I43" s="31">
        <f>SUM(C43:H43)</f>
        <v>100</v>
      </c>
    </row>
    <row r="44" spans="2:10">
      <c r="B44" s="12" t="s">
        <v>52</v>
      </c>
      <c r="C44" s="31">
        <f>AVERAGE(C8:C11)</f>
        <v>23.75</v>
      </c>
      <c r="D44" s="31">
        <f t="shared" ref="D44:H44" si="2">AVERAGE(D8:D11)</f>
        <v>13.75</v>
      </c>
      <c r="E44" s="31">
        <f t="shared" si="2"/>
        <v>15</v>
      </c>
      <c r="F44" s="31">
        <f t="shared" si="2"/>
        <v>20</v>
      </c>
      <c r="G44" s="31">
        <f t="shared" si="2"/>
        <v>15</v>
      </c>
      <c r="H44" s="31">
        <f t="shared" si="2"/>
        <v>10</v>
      </c>
      <c r="I44" s="31">
        <f t="shared" ref="I44:I45" si="3">SUM(C44:H44)</f>
        <v>97.5</v>
      </c>
    </row>
    <row r="45" spans="2:10">
      <c r="B45" s="12" t="s">
        <v>53</v>
      </c>
      <c r="C45" s="31">
        <f>AVERAGE(C12:C15)</f>
        <v>21.25</v>
      </c>
      <c r="D45" s="31">
        <f t="shared" ref="D45:H45" si="4">AVERAGE(D12:D15)</f>
        <v>13.75</v>
      </c>
      <c r="E45" s="31">
        <f t="shared" si="4"/>
        <v>12.5</v>
      </c>
      <c r="F45" s="31">
        <f t="shared" si="4"/>
        <v>20</v>
      </c>
      <c r="G45" s="31">
        <f t="shared" si="4"/>
        <v>15</v>
      </c>
      <c r="H45" s="31">
        <f t="shared" si="4"/>
        <v>10</v>
      </c>
      <c r="I45" s="31">
        <f t="shared" si="3"/>
        <v>92.5</v>
      </c>
    </row>
    <row r="46" spans="2:10">
      <c r="B46" s="12" t="s">
        <v>54</v>
      </c>
      <c r="C46" s="12"/>
      <c r="D46" s="12"/>
      <c r="E46" s="12"/>
      <c r="F46" s="12"/>
      <c r="G46" s="12"/>
      <c r="H46" s="12"/>
      <c r="I46" s="12"/>
    </row>
    <row r="47" spans="2:10">
      <c r="B47" s="12" t="s">
        <v>55</v>
      </c>
      <c r="C47" s="12"/>
      <c r="D47" s="12"/>
      <c r="E47" s="12"/>
      <c r="F47" s="12"/>
      <c r="G47" s="12"/>
      <c r="H47" s="12"/>
      <c r="I47" s="12"/>
    </row>
    <row r="48" spans="2:10">
      <c r="B48" s="12" t="s">
        <v>56</v>
      </c>
      <c r="C48" s="12"/>
      <c r="D48" s="12"/>
      <c r="E48" s="12"/>
      <c r="F48" s="12"/>
      <c r="G48" s="12"/>
      <c r="H48" s="12"/>
      <c r="I48" s="12"/>
    </row>
    <row r="49" spans="2:9">
      <c r="B49" s="12" t="s">
        <v>57</v>
      </c>
      <c r="C49" s="12"/>
      <c r="D49" s="12"/>
      <c r="E49" s="12"/>
      <c r="F49" s="12"/>
      <c r="G49" s="12"/>
      <c r="H49" s="12"/>
      <c r="I49" s="12"/>
    </row>
    <row r="50" spans="2:9">
      <c r="B50" s="12" t="s">
        <v>58</v>
      </c>
      <c r="C50" s="12"/>
      <c r="D50" s="12"/>
      <c r="E50" s="12"/>
      <c r="F50" s="12"/>
      <c r="G50" s="12"/>
      <c r="H50" s="12"/>
      <c r="I50" s="12"/>
    </row>
    <row r="51" spans="2:9">
      <c r="B51" s="12" t="s">
        <v>59</v>
      </c>
      <c r="C51" s="12"/>
      <c r="D51" s="12"/>
      <c r="E51" s="12"/>
      <c r="F51" s="12"/>
      <c r="G51" s="12"/>
      <c r="H51" s="12"/>
      <c r="I51" s="12"/>
    </row>
  </sheetData>
  <mergeCells count="18">
    <mergeCell ref="B28:B31"/>
    <mergeCell ref="J28:J31"/>
    <mergeCell ref="B32:B35"/>
    <mergeCell ref="J32:J35"/>
    <mergeCell ref="B36:B39"/>
    <mergeCell ref="J36:J39"/>
    <mergeCell ref="B16:B19"/>
    <mergeCell ref="J16:J19"/>
    <mergeCell ref="B20:B23"/>
    <mergeCell ref="J20:J23"/>
    <mergeCell ref="B24:B27"/>
    <mergeCell ref="J24:J27"/>
    <mergeCell ref="B4:B7"/>
    <mergeCell ref="J4:J7"/>
    <mergeCell ref="B8:B11"/>
    <mergeCell ref="J8:J11"/>
    <mergeCell ref="B12:B15"/>
    <mergeCell ref="J12:J15"/>
  </mergeCells>
  <pageMargins left="0.7" right="0.7" top="0.75" bottom="0.75" header="0.3" footer="0.3"/>
  <ignoredErrors>
    <ignoredError sqref="C43:I4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2A05-8ABA-4386-9216-7A2EA8982EEC}">
  <dimension ref="B3:J51"/>
  <sheetViews>
    <sheetView zoomScale="90" workbookViewId="0">
      <selection activeCell="K42" sqref="K42"/>
    </sheetView>
  </sheetViews>
  <sheetFormatPr baseColWidth="10" defaultColWidth="11.1640625" defaultRowHeight="14"/>
  <cols>
    <col min="4" max="4" width="13" customWidth="1"/>
    <col min="10" max="10" width="11.83203125" bestFit="1" customWidth="1"/>
  </cols>
  <sheetData>
    <row r="3" spans="2:10" ht="60">
      <c r="B3" s="35" t="s">
        <v>120</v>
      </c>
      <c r="C3" s="15" t="s">
        <v>78</v>
      </c>
      <c r="D3" s="15" t="s">
        <v>79</v>
      </c>
      <c r="E3" s="15" t="s">
        <v>80</v>
      </c>
      <c r="F3" s="15" t="s">
        <v>81</v>
      </c>
      <c r="G3" s="15" t="s">
        <v>60</v>
      </c>
      <c r="H3" s="15" t="s">
        <v>82</v>
      </c>
      <c r="I3" s="26" t="s">
        <v>83</v>
      </c>
      <c r="J3" s="15" t="s">
        <v>121</v>
      </c>
    </row>
    <row r="4" spans="2:10">
      <c r="B4" s="261" t="s">
        <v>51</v>
      </c>
      <c r="C4" s="73">
        <v>25</v>
      </c>
      <c r="D4" s="73">
        <v>15</v>
      </c>
      <c r="E4" s="73">
        <v>15</v>
      </c>
      <c r="F4" s="73">
        <v>20</v>
      </c>
      <c r="G4" s="73">
        <v>15</v>
      </c>
      <c r="H4" s="73">
        <v>10</v>
      </c>
      <c r="I4" s="73">
        <f>SUM(C4:H4)</f>
        <v>100</v>
      </c>
      <c r="J4" s="260">
        <f>SUM(I4:I7)/4</f>
        <v>97.75</v>
      </c>
    </row>
    <row r="5" spans="2:10">
      <c r="B5" s="262"/>
      <c r="C5" s="73">
        <v>25</v>
      </c>
      <c r="D5" s="73">
        <v>15</v>
      </c>
      <c r="E5" s="73">
        <v>15</v>
      </c>
      <c r="F5" s="73">
        <v>20</v>
      </c>
      <c r="G5" s="73">
        <v>15</v>
      </c>
      <c r="H5" s="73">
        <v>10</v>
      </c>
      <c r="I5" s="73">
        <f t="shared" ref="I5:I39" si="0">SUM(C5:H5)</f>
        <v>100</v>
      </c>
      <c r="J5" s="260"/>
    </row>
    <row r="6" spans="2:10">
      <c r="B6" s="262"/>
      <c r="C6" s="73">
        <v>23</v>
      </c>
      <c r="D6" s="73">
        <v>14</v>
      </c>
      <c r="E6" s="73">
        <v>15</v>
      </c>
      <c r="F6" s="73">
        <v>20</v>
      </c>
      <c r="G6" s="73">
        <v>14</v>
      </c>
      <c r="H6" s="73">
        <v>9</v>
      </c>
      <c r="I6" s="73">
        <f t="shared" si="0"/>
        <v>95</v>
      </c>
      <c r="J6" s="260"/>
    </row>
    <row r="7" spans="2:10">
      <c r="B7" s="262"/>
      <c r="C7" s="73">
        <v>25</v>
      </c>
      <c r="D7" s="73">
        <v>14</v>
      </c>
      <c r="E7" s="73">
        <v>15</v>
      </c>
      <c r="F7" s="73">
        <v>20</v>
      </c>
      <c r="G7" s="73">
        <v>14</v>
      </c>
      <c r="H7" s="73">
        <v>8</v>
      </c>
      <c r="I7" s="73">
        <f t="shared" si="0"/>
        <v>96</v>
      </c>
      <c r="J7" s="260"/>
    </row>
    <row r="8" spans="2:10">
      <c r="B8" s="256" t="s">
        <v>52</v>
      </c>
      <c r="C8" s="12">
        <v>22</v>
      </c>
      <c r="D8" s="12">
        <v>15</v>
      </c>
      <c r="E8" s="12">
        <v>13</v>
      </c>
      <c r="F8" s="12">
        <v>15</v>
      </c>
      <c r="G8" s="12">
        <v>15</v>
      </c>
      <c r="H8" s="12">
        <v>8</v>
      </c>
      <c r="I8" s="12">
        <f t="shared" si="0"/>
        <v>88</v>
      </c>
      <c r="J8" s="258">
        <f>SUM(I8:I11)/4</f>
        <v>95.5</v>
      </c>
    </row>
    <row r="9" spans="2:10">
      <c r="B9" s="257"/>
      <c r="C9" s="12">
        <v>24</v>
      </c>
      <c r="D9" s="12">
        <v>15</v>
      </c>
      <c r="E9" s="12">
        <v>15</v>
      </c>
      <c r="F9" s="12">
        <v>20</v>
      </c>
      <c r="G9" s="12">
        <v>15</v>
      </c>
      <c r="H9" s="12">
        <v>10</v>
      </c>
      <c r="I9" s="12">
        <f t="shared" si="0"/>
        <v>99</v>
      </c>
      <c r="J9" s="258"/>
    </row>
    <row r="10" spans="2:10">
      <c r="B10" s="257"/>
      <c r="C10" s="12">
        <v>24</v>
      </c>
      <c r="D10" s="12">
        <v>15</v>
      </c>
      <c r="E10" s="12">
        <v>15</v>
      </c>
      <c r="F10" s="12">
        <v>20</v>
      </c>
      <c r="G10" s="12">
        <v>15</v>
      </c>
      <c r="H10" s="12">
        <v>9</v>
      </c>
      <c r="I10" s="12">
        <f t="shared" si="0"/>
        <v>98</v>
      </c>
      <c r="J10" s="258"/>
    </row>
    <row r="11" spans="2:10">
      <c r="B11" s="257"/>
      <c r="C11" s="12">
        <v>25</v>
      </c>
      <c r="D11" s="12">
        <v>15</v>
      </c>
      <c r="E11" s="12">
        <v>15</v>
      </c>
      <c r="F11" s="12">
        <v>20</v>
      </c>
      <c r="G11" s="12">
        <v>14</v>
      </c>
      <c r="H11" s="12">
        <v>8</v>
      </c>
      <c r="I11" s="12">
        <f t="shared" si="0"/>
        <v>97</v>
      </c>
      <c r="J11" s="258"/>
    </row>
    <row r="12" spans="2:10">
      <c r="B12" s="261" t="s">
        <v>53</v>
      </c>
      <c r="C12" s="73"/>
      <c r="D12" s="73"/>
      <c r="E12" s="73"/>
      <c r="F12" s="73"/>
      <c r="G12" s="73"/>
      <c r="H12" s="73"/>
      <c r="I12" s="73">
        <f t="shared" si="0"/>
        <v>0</v>
      </c>
      <c r="J12" s="260">
        <f>SUM(I12:I15)/3</f>
        <v>0</v>
      </c>
    </row>
    <row r="13" spans="2:10">
      <c r="B13" s="262"/>
      <c r="C13" s="73"/>
      <c r="D13" s="73"/>
      <c r="E13" s="73"/>
      <c r="F13" s="73"/>
      <c r="G13" s="73"/>
      <c r="H13" s="73"/>
      <c r="I13" s="73">
        <f t="shared" si="0"/>
        <v>0</v>
      </c>
      <c r="J13" s="260"/>
    </row>
    <row r="14" spans="2:10">
      <c r="B14" s="262"/>
      <c r="C14" s="73"/>
      <c r="D14" s="73"/>
      <c r="E14" s="73"/>
      <c r="F14" s="73"/>
      <c r="G14" s="73"/>
      <c r="H14" s="73"/>
      <c r="I14" s="73">
        <f t="shared" si="0"/>
        <v>0</v>
      </c>
      <c r="J14" s="260"/>
    </row>
    <row r="15" spans="2:10">
      <c r="B15" s="262"/>
      <c r="C15" s="73"/>
      <c r="D15" s="73"/>
      <c r="E15" s="73"/>
      <c r="F15" s="73"/>
      <c r="G15" s="73"/>
      <c r="H15" s="73"/>
      <c r="I15" s="73">
        <f t="shared" si="0"/>
        <v>0</v>
      </c>
      <c r="J15" s="260"/>
    </row>
    <row r="16" spans="2:10">
      <c r="B16" s="256" t="s">
        <v>54</v>
      </c>
      <c r="C16" s="12"/>
      <c r="D16" s="12"/>
      <c r="E16" s="12"/>
      <c r="F16" s="12"/>
      <c r="G16" s="12"/>
      <c r="H16" s="12"/>
      <c r="I16" s="12">
        <f t="shared" si="0"/>
        <v>0</v>
      </c>
      <c r="J16" s="258">
        <f>SUM(I16:I19)/3</f>
        <v>0</v>
      </c>
    </row>
    <row r="17" spans="2:10">
      <c r="B17" s="257"/>
      <c r="C17" s="12"/>
      <c r="D17" s="12"/>
      <c r="E17" s="12"/>
      <c r="F17" s="12"/>
      <c r="G17" s="12"/>
      <c r="H17" s="12"/>
      <c r="I17" s="12">
        <f t="shared" si="0"/>
        <v>0</v>
      </c>
      <c r="J17" s="258"/>
    </row>
    <row r="18" spans="2:10">
      <c r="B18" s="257"/>
      <c r="C18" s="12"/>
      <c r="D18" s="12"/>
      <c r="E18" s="12"/>
      <c r="F18" s="12"/>
      <c r="G18" s="12"/>
      <c r="H18" s="12"/>
      <c r="I18" s="12">
        <f t="shared" si="0"/>
        <v>0</v>
      </c>
      <c r="J18" s="258"/>
    </row>
    <row r="19" spans="2:10">
      <c r="B19" s="257"/>
      <c r="C19" s="12"/>
      <c r="D19" s="12"/>
      <c r="E19" s="12"/>
      <c r="F19" s="12"/>
      <c r="G19" s="12"/>
      <c r="H19" s="12"/>
      <c r="I19" s="12">
        <f t="shared" si="0"/>
        <v>0</v>
      </c>
      <c r="J19" s="258"/>
    </row>
    <row r="20" spans="2:10">
      <c r="B20" s="259" t="s">
        <v>55</v>
      </c>
      <c r="C20" s="73"/>
      <c r="D20" s="73"/>
      <c r="E20" s="73"/>
      <c r="F20" s="73"/>
      <c r="G20" s="73"/>
      <c r="H20" s="73"/>
      <c r="I20" s="73">
        <f t="shared" si="0"/>
        <v>0</v>
      </c>
      <c r="J20" s="260">
        <f>SUM(I20:I23)/3</f>
        <v>0</v>
      </c>
    </row>
    <row r="21" spans="2:10">
      <c r="B21" s="259"/>
      <c r="C21" s="73"/>
      <c r="D21" s="73"/>
      <c r="E21" s="73"/>
      <c r="F21" s="73"/>
      <c r="G21" s="73"/>
      <c r="H21" s="73"/>
      <c r="I21" s="73">
        <f t="shared" si="0"/>
        <v>0</v>
      </c>
      <c r="J21" s="260"/>
    </row>
    <row r="22" spans="2:10">
      <c r="B22" s="259"/>
      <c r="C22" s="73"/>
      <c r="D22" s="73"/>
      <c r="E22" s="73"/>
      <c r="F22" s="73"/>
      <c r="G22" s="73"/>
      <c r="H22" s="73"/>
      <c r="I22" s="73">
        <f t="shared" si="0"/>
        <v>0</v>
      </c>
      <c r="J22" s="260"/>
    </row>
    <row r="23" spans="2:10">
      <c r="B23" s="259"/>
      <c r="C23" s="73"/>
      <c r="D23" s="73"/>
      <c r="E23" s="73"/>
      <c r="F23" s="73"/>
      <c r="G23" s="73"/>
      <c r="H23" s="73"/>
      <c r="I23" s="73">
        <f t="shared" si="0"/>
        <v>0</v>
      </c>
      <c r="J23" s="260"/>
    </row>
    <row r="24" spans="2:10">
      <c r="B24" s="256" t="s">
        <v>56</v>
      </c>
      <c r="C24" s="12"/>
      <c r="D24" s="12"/>
      <c r="E24" s="12"/>
      <c r="F24" s="12"/>
      <c r="G24" s="12"/>
      <c r="H24" s="12"/>
      <c r="I24" s="12">
        <f t="shared" si="0"/>
        <v>0</v>
      </c>
      <c r="J24" s="258">
        <f>SUM(I24:I27)/3</f>
        <v>0</v>
      </c>
    </row>
    <row r="25" spans="2:10">
      <c r="B25" s="257"/>
      <c r="C25" s="12"/>
      <c r="D25" s="12"/>
      <c r="E25" s="12"/>
      <c r="F25" s="12"/>
      <c r="G25" s="12"/>
      <c r="H25" s="12"/>
      <c r="I25" s="12">
        <f t="shared" si="0"/>
        <v>0</v>
      </c>
      <c r="J25" s="258"/>
    </row>
    <row r="26" spans="2:10">
      <c r="B26" s="257"/>
      <c r="C26" s="12"/>
      <c r="D26" s="12"/>
      <c r="E26" s="12"/>
      <c r="F26" s="12"/>
      <c r="G26" s="12"/>
      <c r="H26" s="12"/>
      <c r="I26" s="12">
        <f t="shared" si="0"/>
        <v>0</v>
      </c>
      <c r="J26" s="258"/>
    </row>
    <row r="27" spans="2:10">
      <c r="B27" s="257"/>
      <c r="C27" s="12"/>
      <c r="D27" s="12"/>
      <c r="E27" s="12"/>
      <c r="F27" s="12"/>
      <c r="G27" s="12"/>
      <c r="H27" s="12"/>
      <c r="I27" s="12">
        <f t="shared" si="0"/>
        <v>0</v>
      </c>
      <c r="J27" s="258"/>
    </row>
    <row r="28" spans="2:10">
      <c r="B28" s="261" t="s">
        <v>57</v>
      </c>
      <c r="C28" s="73"/>
      <c r="D28" s="73"/>
      <c r="E28" s="73"/>
      <c r="F28" s="73"/>
      <c r="G28" s="73"/>
      <c r="H28" s="73"/>
      <c r="I28" s="73">
        <f t="shared" si="0"/>
        <v>0</v>
      </c>
      <c r="J28" s="260">
        <f>SUM(I28:I31)/3</f>
        <v>0</v>
      </c>
    </row>
    <row r="29" spans="2:10">
      <c r="B29" s="262"/>
      <c r="C29" s="73"/>
      <c r="D29" s="73"/>
      <c r="E29" s="73"/>
      <c r="F29" s="73"/>
      <c r="G29" s="73"/>
      <c r="H29" s="73"/>
      <c r="I29" s="73">
        <f t="shared" si="0"/>
        <v>0</v>
      </c>
      <c r="J29" s="260"/>
    </row>
    <row r="30" spans="2:10">
      <c r="B30" s="262"/>
      <c r="C30" s="73"/>
      <c r="D30" s="73"/>
      <c r="E30" s="73"/>
      <c r="F30" s="73"/>
      <c r="G30" s="73"/>
      <c r="H30" s="73"/>
      <c r="I30" s="73">
        <f t="shared" si="0"/>
        <v>0</v>
      </c>
      <c r="J30" s="260"/>
    </row>
    <row r="31" spans="2:10">
      <c r="B31" s="262"/>
      <c r="C31" s="73"/>
      <c r="D31" s="73"/>
      <c r="E31" s="73"/>
      <c r="F31" s="73"/>
      <c r="G31" s="73"/>
      <c r="H31" s="73"/>
      <c r="I31" s="73">
        <f t="shared" si="0"/>
        <v>0</v>
      </c>
      <c r="J31" s="260"/>
    </row>
    <row r="32" spans="2:10">
      <c r="B32" s="256" t="s">
        <v>58</v>
      </c>
      <c r="C32" s="12"/>
      <c r="D32" s="12"/>
      <c r="E32" s="12"/>
      <c r="F32" s="12"/>
      <c r="G32" s="12"/>
      <c r="H32" s="12"/>
      <c r="I32" s="12">
        <f t="shared" si="0"/>
        <v>0</v>
      </c>
      <c r="J32" s="258">
        <f>SUM(I32:I35)/3</f>
        <v>0</v>
      </c>
    </row>
    <row r="33" spans="2:10">
      <c r="B33" s="257"/>
      <c r="C33" s="12"/>
      <c r="D33" s="12"/>
      <c r="E33" s="12"/>
      <c r="F33" s="12"/>
      <c r="G33" s="12"/>
      <c r="H33" s="12"/>
      <c r="I33" s="12">
        <f t="shared" si="0"/>
        <v>0</v>
      </c>
      <c r="J33" s="258"/>
    </row>
    <row r="34" spans="2:10">
      <c r="B34" s="257"/>
      <c r="C34" s="12"/>
      <c r="D34" s="12"/>
      <c r="E34" s="12"/>
      <c r="F34" s="12"/>
      <c r="G34" s="12"/>
      <c r="H34" s="12"/>
      <c r="I34" s="12">
        <f t="shared" si="0"/>
        <v>0</v>
      </c>
      <c r="J34" s="258"/>
    </row>
    <row r="35" spans="2:10">
      <c r="B35" s="257"/>
      <c r="C35" s="12"/>
      <c r="D35" s="12"/>
      <c r="E35" s="12"/>
      <c r="F35" s="12"/>
      <c r="G35" s="12"/>
      <c r="H35" s="12"/>
      <c r="I35" s="12">
        <f t="shared" si="0"/>
        <v>0</v>
      </c>
      <c r="J35" s="258"/>
    </row>
    <row r="36" spans="2:10">
      <c r="B36" s="259" t="s">
        <v>59</v>
      </c>
      <c r="C36" s="73"/>
      <c r="D36" s="73"/>
      <c r="E36" s="73"/>
      <c r="F36" s="73"/>
      <c r="G36" s="73"/>
      <c r="H36" s="73"/>
      <c r="I36" s="73">
        <f t="shared" si="0"/>
        <v>0</v>
      </c>
      <c r="J36" s="260">
        <f>SUM(I36:I39)/3</f>
        <v>0</v>
      </c>
    </row>
    <row r="37" spans="2:10">
      <c r="B37" s="259"/>
      <c r="C37" s="73"/>
      <c r="D37" s="73"/>
      <c r="E37" s="73"/>
      <c r="F37" s="73"/>
      <c r="G37" s="73"/>
      <c r="H37" s="73"/>
      <c r="I37" s="73">
        <f t="shared" si="0"/>
        <v>0</v>
      </c>
      <c r="J37" s="260"/>
    </row>
    <row r="38" spans="2:10">
      <c r="B38" s="259"/>
      <c r="C38" s="73"/>
      <c r="D38" s="73"/>
      <c r="E38" s="73"/>
      <c r="F38" s="73"/>
      <c r="G38" s="73"/>
      <c r="H38" s="73"/>
      <c r="I38" s="73">
        <f t="shared" si="0"/>
        <v>0</v>
      </c>
      <c r="J38" s="260"/>
    </row>
    <row r="39" spans="2:10">
      <c r="B39" s="259"/>
      <c r="C39" s="73"/>
      <c r="D39" s="73"/>
      <c r="E39" s="73"/>
      <c r="F39" s="73"/>
      <c r="G39" s="73"/>
      <c r="H39" s="73"/>
      <c r="I39" s="73">
        <f t="shared" si="0"/>
        <v>0</v>
      </c>
      <c r="J39" s="260"/>
    </row>
    <row r="41" spans="2:10">
      <c r="B41" s="71" t="s">
        <v>153</v>
      </c>
    </row>
    <row r="42" spans="2:10" ht="60">
      <c r="B42" s="35" t="s">
        <v>120</v>
      </c>
      <c r="C42" s="15" t="s">
        <v>78</v>
      </c>
      <c r="D42" s="15" t="s">
        <v>79</v>
      </c>
      <c r="E42" s="15" t="s">
        <v>80</v>
      </c>
      <c r="F42" s="15" t="s">
        <v>81</v>
      </c>
      <c r="G42" s="15" t="s">
        <v>60</v>
      </c>
      <c r="H42" s="15" t="s">
        <v>82</v>
      </c>
      <c r="I42" s="26" t="s">
        <v>83</v>
      </c>
      <c r="J42" s="72"/>
    </row>
    <row r="43" spans="2:10">
      <c r="B43" s="12" t="s">
        <v>51</v>
      </c>
      <c r="C43" s="31">
        <f>AVERAGE(C4:C7)</f>
        <v>24.5</v>
      </c>
      <c r="D43" s="31">
        <f t="shared" ref="D43:H43" si="1">AVERAGE(D4:D7)</f>
        <v>14.5</v>
      </c>
      <c r="E43" s="31">
        <f t="shared" si="1"/>
        <v>15</v>
      </c>
      <c r="F43" s="31">
        <f t="shared" si="1"/>
        <v>20</v>
      </c>
      <c r="G43" s="31">
        <f t="shared" si="1"/>
        <v>14.5</v>
      </c>
      <c r="H43" s="31">
        <f t="shared" si="1"/>
        <v>9.25</v>
      </c>
      <c r="I43" s="31">
        <f>SUM(C43:H43)</f>
        <v>97.75</v>
      </c>
    </row>
    <row r="44" spans="2:10">
      <c r="B44" s="12" t="s">
        <v>52</v>
      </c>
      <c r="C44" s="31">
        <f>AVERAGE(C8:C11)</f>
        <v>23.75</v>
      </c>
      <c r="D44" s="31">
        <f t="shared" ref="D44:H44" si="2">AVERAGE(D8:D11)</f>
        <v>15</v>
      </c>
      <c r="E44" s="31">
        <f t="shared" si="2"/>
        <v>14.5</v>
      </c>
      <c r="F44" s="31">
        <f t="shared" si="2"/>
        <v>18.75</v>
      </c>
      <c r="G44" s="31">
        <f t="shared" si="2"/>
        <v>14.75</v>
      </c>
      <c r="H44" s="31">
        <f t="shared" si="2"/>
        <v>8.75</v>
      </c>
      <c r="I44" s="31">
        <f t="shared" ref="I44" si="3">SUM(C44:H44)</f>
        <v>95.5</v>
      </c>
    </row>
    <row r="45" spans="2:10">
      <c r="B45" s="12" t="s">
        <v>53</v>
      </c>
      <c r="C45" s="12"/>
      <c r="D45" s="12"/>
      <c r="E45" s="12"/>
      <c r="F45" s="12"/>
      <c r="G45" s="12"/>
      <c r="H45" s="12"/>
      <c r="I45" s="12"/>
    </row>
    <row r="46" spans="2:10">
      <c r="B46" s="12" t="s">
        <v>54</v>
      </c>
      <c r="C46" s="12"/>
      <c r="D46" s="12"/>
      <c r="E46" s="12"/>
      <c r="F46" s="12"/>
      <c r="G46" s="12"/>
      <c r="H46" s="12"/>
      <c r="I46" s="12"/>
    </row>
    <row r="47" spans="2:10">
      <c r="B47" s="12" t="s">
        <v>55</v>
      </c>
      <c r="C47" s="12"/>
      <c r="D47" s="12"/>
      <c r="E47" s="12"/>
      <c r="F47" s="12"/>
      <c r="G47" s="12"/>
      <c r="H47" s="12"/>
      <c r="I47" s="12"/>
    </row>
    <row r="48" spans="2:10">
      <c r="B48" s="12" t="s">
        <v>56</v>
      </c>
      <c r="C48" s="12"/>
      <c r="D48" s="12"/>
      <c r="E48" s="12"/>
      <c r="F48" s="12"/>
      <c r="G48" s="12"/>
      <c r="H48" s="12"/>
      <c r="I48" s="12"/>
    </row>
    <row r="49" spans="2:9">
      <c r="B49" s="12" t="s">
        <v>57</v>
      </c>
      <c r="C49" s="12"/>
      <c r="D49" s="12"/>
      <c r="E49" s="12"/>
      <c r="F49" s="12"/>
      <c r="G49" s="12"/>
      <c r="H49" s="12"/>
      <c r="I49" s="12"/>
    </row>
    <row r="50" spans="2:9">
      <c r="B50" s="12" t="s">
        <v>58</v>
      </c>
      <c r="C50" s="12"/>
      <c r="D50" s="12"/>
      <c r="E50" s="12"/>
      <c r="F50" s="12"/>
      <c r="G50" s="12"/>
      <c r="H50" s="12"/>
      <c r="I50" s="12"/>
    </row>
    <row r="51" spans="2:9">
      <c r="B51" s="12" t="s">
        <v>59</v>
      </c>
      <c r="C51" s="12"/>
      <c r="D51" s="12"/>
      <c r="E51" s="12"/>
      <c r="F51" s="12"/>
      <c r="G51" s="12"/>
      <c r="H51" s="12"/>
      <c r="I51" s="12"/>
    </row>
  </sheetData>
  <mergeCells count="18">
    <mergeCell ref="B28:B31"/>
    <mergeCell ref="J28:J31"/>
    <mergeCell ref="B32:B35"/>
    <mergeCell ref="J32:J35"/>
    <mergeCell ref="B36:B39"/>
    <mergeCell ref="J36:J39"/>
    <mergeCell ref="B16:B19"/>
    <mergeCell ref="J16:J19"/>
    <mergeCell ref="B20:B23"/>
    <mergeCell ref="J20:J23"/>
    <mergeCell ref="B24:B27"/>
    <mergeCell ref="J24:J27"/>
    <mergeCell ref="B4:B7"/>
    <mergeCell ref="J4:J7"/>
    <mergeCell ref="B8:B11"/>
    <mergeCell ref="J8:J11"/>
    <mergeCell ref="B12:B15"/>
    <mergeCell ref="J12:J15"/>
  </mergeCells>
  <pageMargins left="0.7" right="0.7" top="0.75" bottom="0.75" header="0.3" footer="0.3"/>
  <ignoredErrors>
    <ignoredError sqref="C43:H44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9421-1763-4393-9DC1-D1DEED72A86F}">
  <dimension ref="B3:J67"/>
  <sheetViews>
    <sheetView topLeftCell="A13" zoomScale="90" workbookViewId="0">
      <selection activeCell="L8" sqref="L8"/>
    </sheetView>
  </sheetViews>
  <sheetFormatPr baseColWidth="10" defaultColWidth="11.1640625" defaultRowHeight="14"/>
  <cols>
    <col min="4" max="4" width="13" customWidth="1"/>
    <col min="10" max="10" width="11.83203125" bestFit="1" customWidth="1"/>
  </cols>
  <sheetData>
    <row r="3" spans="2:10" ht="60">
      <c r="B3" s="35" t="s">
        <v>120</v>
      </c>
      <c r="C3" s="15" t="s">
        <v>78</v>
      </c>
      <c r="D3" s="15" t="s">
        <v>79</v>
      </c>
      <c r="E3" s="15" t="s">
        <v>80</v>
      </c>
      <c r="F3" s="15" t="s">
        <v>81</v>
      </c>
      <c r="G3" s="15" t="s">
        <v>60</v>
      </c>
      <c r="H3" s="15" t="s">
        <v>82</v>
      </c>
      <c r="I3" s="26" t="s">
        <v>83</v>
      </c>
      <c r="J3" s="15" t="s">
        <v>121</v>
      </c>
    </row>
    <row r="4" spans="2:10">
      <c r="B4" s="261" t="s">
        <v>51</v>
      </c>
      <c r="C4" s="73">
        <v>25</v>
      </c>
      <c r="D4" s="73">
        <v>15</v>
      </c>
      <c r="E4" s="73">
        <v>15</v>
      </c>
      <c r="F4" s="73">
        <v>20</v>
      </c>
      <c r="G4" s="73">
        <v>15</v>
      </c>
      <c r="H4" s="73">
        <v>10</v>
      </c>
      <c r="I4" s="73">
        <f>SUM(C4:H4)</f>
        <v>100</v>
      </c>
      <c r="J4" s="260">
        <f>SUM(I4:I11)/8</f>
        <v>96</v>
      </c>
    </row>
    <row r="5" spans="2:10">
      <c r="B5" s="262"/>
      <c r="C5" s="73">
        <v>25</v>
      </c>
      <c r="D5" s="73">
        <v>15</v>
      </c>
      <c r="E5" s="73">
        <v>15</v>
      </c>
      <c r="F5" s="73">
        <v>20</v>
      </c>
      <c r="G5" s="73">
        <v>15</v>
      </c>
      <c r="H5" s="73">
        <v>10</v>
      </c>
      <c r="I5" s="73">
        <f t="shared" ref="I5:I11" si="0">SUM(C5:H5)</f>
        <v>100</v>
      </c>
      <c r="J5" s="260"/>
    </row>
    <row r="6" spans="2:10">
      <c r="B6" s="262"/>
      <c r="C6" s="73">
        <v>23</v>
      </c>
      <c r="D6" s="73">
        <v>15</v>
      </c>
      <c r="E6" s="73">
        <v>15</v>
      </c>
      <c r="F6" s="73">
        <v>20</v>
      </c>
      <c r="G6" s="73">
        <v>15</v>
      </c>
      <c r="H6" s="73">
        <v>10</v>
      </c>
      <c r="I6" s="73">
        <f t="shared" si="0"/>
        <v>98</v>
      </c>
      <c r="J6" s="260"/>
    </row>
    <row r="7" spans="2:10">
      <c r="B7" s="262"/>
      <c r="C7" s="73">
        <v>25</v>
      </c>
      <c r="D7" s="73">
        <v>15</v>
      </c>
      <c r="E7" s="73">
        <v>15</v>
      </c>
      <c r="F7" s="73">
        <v>20</v>
      </c>
      <c r="G7" s="73">
        <v>15</v>
      </c>
      <c r="H7" s="73">
        <v>10</v>
      </c>
      <c r="I7" s="73">
        <f t="shared" si="0"/>
        <v>100</v>
      </c>
      <c r="J7" s="260"/>
    </row>
    <row r="8" spans="2:10">
      <c r="B8" s="262"/>
      <c r="C8" s="73">
        <v>23</v>
      </c>
      <c r="D8" s="73">
        <v>15</v>
      </c>
      <c r="E8" s="73">
        <v>15</v>
      </c>
      <c r="F8" s="73">
        <v>19</v>
      </c>
      <c r="G8" s="73">
        <v>13</v>
      </c>
      <c r="H8" s="73">
        <v>10</v>
      </c>
      <c r="I8" s="73">
        <f t="shared" si="0"/>
        <v>95</v>
      </c>
      <c r="J8" s="260"/>
    </row>
    <row r="9" spans="2:10">
      <c r="B9" s="262"/>
      <c r="C9" s="73">
        <v>25</v>
      </c>
      <c r="D9" s="73">
        <v>15</v>
      </c>
      <c r="E9" s="73">
        <v>14</v>
      </c>
      <c r="F9" s="73">
        <v>18</v>
      </c>
      <c r="G9" s="73">
        <v>15</v>
      </c>
      <c r="H9" s="73">
        <v>8</v>
      </c>
      <c r="I9" s="73">
        <f t="shared" si="0"/>
        <v>95</v>
      </c>
      <c r="J9" s="260"/>
    </row>
    <row r="10" spans="2:10">
      <c r="B10" s="262"/>
      <c r="C10" s="73">
        <v>25</v>
      </c>
      <c r="D10" s="73">
        <v>15</v>
      </c>
      <c r="E10" s="73">
        <v>15</v>
      </c>
      <c r="F10" s="73">
        <v>20</v>
      </c>
      <c r="G10" s="73">
        <v>15</v>
      </c>
      <c r="H10" s="73">
        <v>10</v>
      </c>
      <c r="I10" s="73">
        <f t="shared" si="0"/>
        <v>100</v>
      </c>
      <c r="J10" s="260"/>
    </row>
    <row r="11" spans="2:10">
      <c r="B11" s="262"/>
      <c r="C11" s="73">
        <v>20</v>
      </c>
      <c r="D11" s="73">
        <v>10</v>
      </c>
      <c r="E11" s="73">
        <v>10</v>
      </c>
      <c r="F11" s="73">
        <v>15</v>
      </c>
      <c r="G11" s="73">
        <v>15</v>
      </c>
      <c r="H11" s="73">
        <v>10</v>
      </c>
      <c r="I11" s="73">
        <f t="shared" si="0"/>
        <v>80</v>
      </c>
      <c r="J11" s="260"/>
    </row>
    <row r="12" spans="2:10">
      <c r="B12" s="256" t="s">
        <v>52</v>
      </c>
      <c r="C12" s="12">
        <v>20</v>
      </c>
      <c r="D12" s="12">
        <v>10</v>
      </c>
      <c r="E12" s="12">
        <v>15</v>
      </c>
      <c r="F12" s="12">
        <v>15</v>
      </c>
      <c r="G12" s="12">
        <v>15</v>
      </c>
      <c r="H12" s="12">
        <v>10</v>
      </c>
      <c r="I12" s="12">
        <f t="shared" ref="I12:I55" si="1">SUM(C12:H12)</f>
        <v>85</v>
      </c>
      <c r="J12" s="258">
        <f t="shared" ref="J12" si="2">SUM(I12:I19)/8</f>
        <v>92.625</v>
      </c>
    </row>
    <row r="13" spans="2:10">
      <c r="B13" s="257"/>
      <c r="C13" s="12">
        <v>20</v>
      </c>
      <c r="D13" s="12">
        <v>10</v>
      </c>
      <c r="E13" s="12">
        <v>15</v>
      </c>
      <c r="F13" s="12">
        <v>15</v>
      </c>
      <c r="G13" s="12">
        <v>15</v>
      </c>
      <c r="H13" s="12">
        <v>10</v>
      </c>
      <c r="I13" s="12">
        <f t="shared" si="1"/>
        <v>85</v>
      </c>
      <c r="J13" s="258"/>
    </row>
    <row r="14" spans="2:10">
      <c r="B14" s="257"/>
      <c r="C14" s="12">
        <v>25</v>
      </c>
      <c r="D14" s="12">
        <v>15</v>
      </c>
      <c r="E14" s="12">
        <v>15</v>
      </c>
      <c r="F14" s="12">
        <v>20</v>
      </c>
      <c r="G14" s="12">
        <v>12</v>
      </c>
      <c r="H14" s="12">
        <v>10</v>
      </c>
      <c r="I14" s="12">
        <f t="shared" si="1"/>
        <v>97</v>
      </c>
      <c r="J14" s="258"/>
    </row>
    <row r="15" spans="2:10">
      <c r="B15" s="257"/>
      <c r="C15" s="12">
        <v>25</v>
      </c>
      <c r="D15" s="12">
        <v>15</v>
      </c>
      <c r="E15" s="12">
        <v>15</v>
      </c>
      <c r="F15" s="12">
        <v>20</v>
      </c>
      <c r="G15" s="12">
        <v>15</v>
      </c>
      <c r="H15" s="12">
        <v>10</v>
      </c>
      <c r="I15" s="12">
        <f t="shared" si="1"/>
        <v>100</v>
      </c>
      <c r="J15" s="258"/>
    </row>
    <row r="16" spans="2:10">
      <c r="B16" s="257"/>
      <c r="C16" s="12">
        <v>24</v>
      </c>
      <c r="D16" s="12">
        <v>14</v>
      </c>
      <c r="E16" s="12">
        <v>14</v>
      </c>
      <c r="F16" s="12">
        <v>20</v>
      </c>
      <c r="G16" s="12">
        <v>14</v>
      </c>
      <c r="H16" s="12">
        <v>10</v>
      </c>
      <c r="I16" s="12">
        <f t="shared" si="1"/>
        <v>96</v>
      </c>
      <c r="J16" s="258"/>
    </row>
    <row r="17" spans="2:10">
      <c r="B17" s="257"/>
      <c r="C17" s="12">
        <v>24</v>
      </c>
      <c r="D17" s="12">
        <v>15</v>
      </c>
      <c r="E17" s="12">
        <v>15</v>
      </c>
      <c r="F17" s="12">
        <v>20</v>
      </c>
      <c r="G17" s="12">
        <v>14</v>
      </c>
      <c r="H17" s="12">
        <v>8</v>
      </c>
      <c r="I17" s="12">
        <f t="shared" si="1"/>
        <v>96</v>
      </c>
      <c r="J17" s="258"/>
    </row>
    <row r="18" spans="2:10">
      <c r="B18" s="257"/>
      <c r="C18" s="12">
        <v>20</v>
      </c>
      <c r="D18" s="12">
        <v>15</v>
      </c>
      <c r="E18" s="12">
        <v>15</v>
      </c>
      <c r="F18" s="12">
        <v>20</v>
      </c>
      <c r="G18" s="12">
        <v>12</v>
      </c>
      <c r="H18" s="12">
        <v>10</v>
      </c>
      <c r="I18" s="12">
        <f t="shared" si="1"/>
        <v>92</v>
      </c>
      <c r="J18" s="258"/>
    </row>
    <row r="19" spans="2:10">
      <c r="B19" s="257"/>
      <c r="C19" s="12">
        <v>20</v>
      </c>
      <c r="D19" s="12">
        <v>15</v>
      </c>
      <c r="E19" s="12">
        <v>15</v>
      </c>
      <c r="F19" s="12">
        <v>18</v>
      </c>
      <c r="G19" s="12">
        <v>12</v>
      </c>
      <c r="H19" s="12">
        <v>10</v>
      </c>
      <c r="I19" s="12">
        <f t="shared" si="1"/>
        <v>90</v>
      </c>
      <c r="J19" s="258"/>
    </row>
    <row r="20" spans="2:10">
      <c r="B20" s="261" t="s">
        <v>53</v>
      </c>
      <c r="C20" s="73">
        <v>25</v>
      </c>
      <c r="D20" s="73">
        <v>15</v>
      </c>
      <c r="E20" s="73">
        <v>15</v>
      </c>
      <c r="F20" s="73">
        <v>20</v>
      </c>
      <c r="G20" s="73">
        <v>15</v>
      </c>
      <c r="H20" s="73">
        <v>10</v>
      </c>
      <c r="I20" s="73">
        <f t="shared" si="1"/>
        <v>100</v>
      </c>
      <c r="J20" s="260">
        <f t="shared" ref="J20" si="3">SUM(I20:I27)/8</f>
        <v>94.5</v>
      </c>
    </row>
    <row r="21" spans="2:10">
      <c r="B21" s="262"/>
      <c r="C21" s="73">
        <v>25</v>
      </c>
      <c r="D21" s="73">
        <v>15</v>
      </c>
      <c r="E21" s="73">
        <v>15</v>
      </c>
      <c r="F21" s="73">
        <v>20</v>
      </c>
      <c r="G21" s="73">
        <v>15</v>
      </c>
      <c r="H21" s="73">
        <v>10</v>
      </c>
      <c r="I21" s="73">
        <f t="shared" si="1"/>
        <v>100</v>
      </c>
      <c r="J21" s="260"/>
    </row>
    <row r="22" spans="2:10">
      <c r="B22" s="262"/>
      <c r="C22" s="73">
        <v>24</v>
      </c>
      <c r="D22" s="73">
        <v>15</v>
      </c>
      <c r="E22" s="73">
        <v>15</v>
      </c>
      <c r="F22" s="73">
        <v>20</v>
      </c>
      <c r="G22" s="73">
        <v>12</v>
      </c>
      <c r="H22" s="73">
        <v>10</v>
      </c>
      <c r="I22" s="73">
        <f t="shared" si="1"/>
        <v>96</v>
      </c>
      <c r="J22" s="260"/>
    </row>
    <row r="23" spans="2:10">
      <c r="B23" s="262"/>
      <c r="C23" s="73">
        <v>25</v>
      </c>
      <c r="D23" s="73">
        <v>15</v>
      </c>
      <c r="E23" s="73">
        <v>15</v>
      </c>
      <c r="F23" s="73">
        <v>20</v>
      </c>
      <c r="G23" s="73">
        <v>15</v>
      </c>
      <c r="H23" s="73">
        <v>10</v>
      </c>
      <c r="I23" s="73">
        <f t="shared" si="1"/>
        <v>100</v>
      </c>
      <c r="J23" s="260"/>
    </row>
    <row r="24" spans="2:10">
      <c r="B24" s="262"/>
      <c r="C24" s="73">
        <v>23</v>
      </c>
      <c r="D24" s="73">
        <v>14</v>
      </c>
      <c r="E24" s="73">
        <v>13</v>
      </c>
      <c r="F24" s="73">
        <v>19</v>
      </c>
      <c r="G24" s="73">
        <v>14</v>
      </c>
      <c r="H24" s="73">
        <v>10</v>
      </c>
      <c r="I24" s="73">
        <f t="shared" si="1"/>
        <v>93</v>
      </c>
      <c r="J24" s="260"/>
    </row>
    <row r="25" spans="2:10">
      <c r="B25" s="262"/>
      <c r="C25" s="73">
        <v>25</v>
      </c>
      <c r="D25" s="73">
        <v>15</v>
      </c>
      <c r="E25" s="73">
        <v>15</v>
      </c>
      <c r="F25" s="73">
        <v>18</v>
      </c>
      <c r="G25" s="73">
        <v>14</v>
      </c>
      <c r="H25" s="73">
        <v>8</v>
      </c>
      <c r="I25" s="73">
        <f t="shared" si="1"/>
        <v>95</v>
      </c>
      <c r="J25" s="260"/>
    </row>
    <row r="26" spans="2:10">
      <c r="B26" s="262"/>
      <c r="C26" s="73">
        <v>20</v>
      </c>
      <c r="D26" s="73">
        <v>10</v>
      </c>
      <c r="E26" s="73">
        <v>10</v>
      </c>
      <c r="F26" s="73">
        <v>18</v>
      </c>
      <c r="G26" s="73">
        <v>12</v>
      </c>
      <c r="H26" s="73">
        <v>10</v>
      </c>
      <c r="I26" s="73">
        <f t="shared" si="1"/>
        <v>80</v>
      </c>
      <c r="J26" s="260"/>
    </row>
    <row r="27" spans="2:10">
      <c r="B27" s="262"/>
      <c r="C27" s="73">
        <v>25</v>
      </c>
      <c r="D27" s="73">
        <v>15</v>
      </c>
      <c r="E27" s="73">
        <v>13</v>
      </c>
      <c r="F27" s="73">
        <v>18</v>
      </c>
      <c r="G27" s="73">
        <v>15</v>
      </c>
      <c r="H27" s="73">
        <v>6</v>
      </c>
      <c r="I27" s="73">
        <f t="shared" si="1"/>
        <v>92</v>
      </c>
      <c r="J27" s="260"/>
    </row>
    <row r="28" spans="2:10">
      <c r="B28" s="256" t="s">
        <v>54</v>
      </c>
      <c r="C28" s="12">
        <v>20</v>
      </c>
      <c r="D28" s="12">
        <v>15</v>
      </c>
      <c r="E28" s="12">
        <v>15</v>
      </c>
      <c r="F28" s="12">
        <v>20</v>
      </c>
      <c r="G28" s="12">
        <v>15</v>
      </c>
      <c r="H28" s="12">
        <v>10</v>
      </c>
      <c r="I28" s="12">
        <f t="shared" si="1"/>
        <v>95</v>
      </c>
      <c r="J28" s="258">
        <f>SUM(I28:I35)/8</f>
        <v>88.5</v>
      </c>
    </row>
    <row r="29" spans="2:10">
      <c r="B29" s="257"/>
      <c r="C29" s="12">
        <v>20</v>
      </c>
      <c r="D29" s="12">
        <v>15</v>
      </c>
      <c r="E29" s="12">
        <v>15</v>
      </c>
      <c r="F29" s="12">
        <v>20</v>
      </c>
      <c r="G29" s="12">
        <v>15</v>
      </c>
      <c r="H29" s="12">
        <v>10</v>
      </c>
      <c r="I29" s="12">
        <f t="shared" si="1"/>
        <v>95</v>
      </c>
      <c r="J29" s="258"/>
    </row>
    <row r="30" spans="2:10">
      <c r="B30" s="257"/>
      <c r="C30" s="12">
        <v>20</v>
      </c>
      <c r="D30" s="12">
        <v>13</v>
      </c>
      <c r="E30" s="12">
        <v>14</v>
      </c>
      <c r="F30" s="12">
        <v>18</v>
      </c>
      <c r="G30" s="12">
        <v>14</v>
      </c>
      <c r="H30" s="12">
        <v>9</v>
      </c>
      <c r="I30" s="12">
        <f t="shared" si="1"/>
        <v>88</v>
      </c>
      <c r="J30" s="258"/>
    </row>
    <row r="31" spans="2:10">
      <c r="B31" s="257"/>
      <c r="C31" s="12">
        <v>25</v>
      </c>
      <c r="D31" s="12">
        <v>15</v>
      </c>
      <c r="E31" s="12">
        <v>15</v>
      </c>
      <c r="F31" s="12">
        <v>20</v>
      </c>
      <c r="G31" s="12">
        <v>15</v>
      </c>
      <c r="H31" s="12">
        <v>10</v>
      </c>
      <c r="I31" s="12">
        <f t="shared" si="1"/>
        <v>100</v>
      </c>
      <c r="J31" s="258"/>
    </row>
    <row r="32" spans="2:10">
      <c r="B32" s="257"/>
      <c r="C32" s="12">
        <v>24</v>
      </c>
      <c r="D32" s="12">
        <v>14</v>
      </c>
      <c r="E32" s="12">
        <v>14</v>
      </c>
      <c r="F32" s="12">
        <v>19</v>
      </c>
      <c r="G32" s="12">
        <v>14</v>
      </c>
      <c r="H32" s="12">
        <v>10</v>
      </c>
      <c r="I32" s="12">
        <f t="shared" si="1"/>
        <v>95</v>
      </c>
      <c r="J32" s="258"/>
    </row>
    <row r="33" spans="2:10">
      <c r="B33" s="257"/>
      <c r="C33" s="12">
        <v>23</v>
      </c>
      <c r="D33" s="12">
        <v>14</v>
      </c>
      <c r="E33" s="12">
        <v>13</v>
      </c>
      <c r="F33" s="12">
        <v>16</v>
      </c>
      <c r="G33" s="12">
        <v>14</v>
      </c>
      <c r="H33" s="12">
        <v>6</v>
      </c>
      <c r="I33" s="12">
        <f t="shared" si="1"/>
        <v>86</v>
      </c>
      <c r="J33" s="258"/>
    </row>
    <row r="34" spans="2:10">
      <c r="B34" s="257"/>
      <c r="C34" s="12">
        <v>20</v>
      </c>
      <c r="D34" s="12">
        <v>10</v>
      </c>
      <c r="E34" s="12">
        <v>10</v>
      </c>
      <c r="F34" s="12">
        <v>18</v>
      </c>
      <c r="G34" s="12">
        <v>12</v>
      </c>
      <c r="H34" s="12">
        <v>10</v>
      </c>
      <c r="I34" s="12">
        <f t="shared" si="1"/>
        <v>80</v>
      </c>
      <c r="J34" s="258"/>
    </row>
    <row r="35" spans="2:10">
      <c r="B35" s="257"/>
      <c r="C35" s="12">
        <v>18</v>
      </c>
      <c r="D35" s="12">
        <v>10</v>
      </c>
      <c r="E35" s="12">
        <v>10</v>
      </c>
      <c r="F35" s="12">
        <v>15</v>
      </c>
      <c r="G35" s="12">
        <v>10</v>
      </c>
      <c r="H35" s="12">
        <v>6</v>
      </c>
      <c r="I35" s="12">
        <f t="shared" si="1"/>
        <v>69</v>
      </c>
      <c r="J35" s="258"/>
    </row>
    <row r="36" spans="2:10">
      <c r="B36" s="259" t="s">
        <v>55</v>
      </c>
      <c r="C36" s="73"/>
      <c r="D36" s="73"/>
      <c r="E36" s="73"/>
      <c r="F36" s="73"/>
      <c r="G36" s="73"/>
      <c r="H36" s="73"/>
      <c r="I36" s="73">
        <f t="shared" si="1"/>
        <v>0</v>
      </c>
      <c r="J36" s="260">
        <f>SUM(I36:I39)/3</f>
        <v>0</v>
      </c>
    </row>
    <row r="37" spans="2:10">
      <c r="B37" s="259"/>
      <c r="C37" s="73"/>
      <c r="D37" s="73"/>
      <c r="E37" s="73"/>
      <c r="F37" s="73"/>
      <c r="G37" s="73"/>
      <c r="H37" s="73"/>
      <c r="I37" s="73">
        <f t="shared" si="1"/>
        <v>0</v>
      </c>
      <c r="J37" s="260"/>
    </row>
    <row r="38" spans="2:10">
      <c r="B38" s="259"/>
      <c r="C38" s="73"/>
      <c r="D38" s="73"/>
      <c r="E38" s="73"/>
      <c r="F38" s="73"/>
      <c r="G38" s="73"/>
      <c r="H38" s="73"/>
      <c r="I38" s="73">
        <f t="shared" si="1"/>
        <v>0</v>
      </c>
      <c r="J38" s="260"/>
    </row>
    <row r="39" spans="2:10">
      <c r="B39" s="259"/>
      <c r="C39" s="73"/>
      <c r="D39" s="73"/>
      <c r="E39" s="73"/>
      <c r="F39" s="73"/>
      <c r="G39" s="73"/>
      <c r="H39" s="73"/>
      <c r="I39" s="73">
        <f t="shared" si="1"/>
        <v>0</v>
      </c>
      <c r="J39" s="260"/>
    </row>
    <row r="40" spans="2:10">
      <c r="B40" s="256" t="s">
        <v>56</v>
      </c>
      <c r="C40" s="12"/>
      <c r="D40" s="12"/>
      <c r="E40" s="12"/>
      <c r="F40" s="12"/>
      <c r="G40" s="12"/>
      <c r="H40" s="12"/>
      <c r="I40" s="12">
        <f t="shared" si="1"/>
        <v>0</v>
      </c>
      <c r="J40" s="258">
        <f>SUM(I40:I43)/3</f>
        <v>0</v>
      </c>
    </row>
    <row r="41" spans="2:10">
      <c r="B41" s="257"/>
      <c r="C41" s="12"/>
      <c r="D41" s="12"/>
      <c r="E41" s="12"/>
      <c r="F41" s="12"/>
      <c r="G41" s="12"/>
      <c r="H41" s="12"/>
      <c r="I41" s="12">
        <f t="shared" si="1"/>
        <v>0</v>
      </c>
      <c r="J41" s="258"/>
    </row>
    <row r="42" spans="2:10">
      <c r="B42" s="257"/>
      <c r="C42" s="12"/>
      <c r="D42" s="12"/>
      <c r="E42" s="12"/>
      <c r="F42" s="12"/>
      <c r="G42" s="12"/>
      <c r="H42" s="12"/>
      <c r="I42" s="12">
        <f t="shared" si="1"/>
        <v>0</v>
      </c>
      <c r="J42" s="258"/>
    </row>
    <row r="43" spans="2:10">
      <c r="B43" s="257"/>
      <c r="C43" s="12"/>
      <c r="D43" s="12"/>
      <c r="E43" s="12"/>
      <c r="F43" s="12"/>
      <c r="G43" s="12"/>
      <c r="H43" s="12"/>
      <c r="I43" s="12">
        <f t="shared" si="1"/>
        <v>0</v>
      </c>
      <c r="J43" s="258"/>
    </row>
    <row r="44" spans="2:10">
      <c r="B44" s="261" t="s">
        <v>57</v>
      </c>
      <c r="C44" s="73"/>
      <c r="D44" s="73"/>
      <c r="E44" s="73"/>
      <c r="F44" s="73"/>
      <c r="G44" s="73"/>
      <c r="H44" s="73"/>
      <c r="I44" s="73">
        <f t="shared" si="1"/>
        <v>0</v>
      </c>
      <c r="J44" s="260">
        <f>SUM(I44:I47)/3</f>
        <v>0</v>
      </c>
    </row>
    <row r="45" spans="2:10">
      <c r="B45" s="262"/>
      <c r="C45" s="73"/>
      <c r="D45" s="73"/>
      <c r="E45" s="73"/>
      <c r="F45" s="73"/>
      <c r="G45" s="73"/>
      <c r="H45" s="73"/>
      <c r="I45" s="73">
        <f t="shared" si="1"/>
        <v>0</v>
      </c>
      <c r="J45" s="260"/>
    </row>
    <row r="46" spans="2:10">
      <c r="B46" s="262"/>
      <c r="C46" s="73"/>
      <c r="D46" s="73"/>
      <c r="E46" s="73"/>
      <c r="F46" s="73"/>
      <c r="G46" s="73"/>
      <c r="H46" s="73"/>
      <c r="I46" s="73">
        <f t="shared" si="1"/>
        <v>0</v>
      </c>
      <c r="J46" s="260"/>
    </row>
    <row r="47" spans="2:10">
      <c r="B47" s="262"/>
      <c r="C47" s="73"/>
      <c r="D47" s="73"/>
      <c r="E47" s="73"/>
      <c r="F47" s="73"/>
      <c r="G47" s="73"/>
      <c r="H47" s="73"/>
      <c r="I47" s="73">
        <f t="shared" si="1"/>
        <v>0</v>
      </c>
      <c r="J47" s="260"/>
    </row>
    <row r="48" spans="2:10">
      <c r="B48" s="256" t="s">
        <v>58</v>
      </c>
      <c r="C48" s="12"/>
      <c r="D48" s="12"/>
      <c r="E48" s="12"/>
      <c r="F48" s="12"/>
      <c r="G48" s="12"/>
      <c r="H48" s="12"/>
      <c r="I48" s="12">
        <f t="shared" si="1"/>
        <v>0</v>
      </c>
      <c r="J48" s="258">
        <f>SUM(I48:I51)/3</f>
        <v>0</v>
      </c>
    </row>
    <row r="49" spans="2:10">
      <c r="B49" s="257"/>
      <c r="C49" s="12"/>
      <c r="D49" s="12"/>
      <c r="E49" s="12"/>
      <c r="F49" s="12"/>
      <c r="G49" s="12"/>
      <c r="H49" s="12"/>
      <c r="I49" s="12">
        <f t="shared" si="1"/>
        <v>0</v>
      </c>
      <c r="J49" s="258"/>
    </row>
    <row r="50" spans="2:10">
      <c r="B50" s="257"/>
      <c r="C50" s="12"/>
      <c r="D50" s="12"/>
      <c r="E50" s="12"/>
      <c r="F50" s="12"/>
      <c r="G50" s="12"/>
      <c r="H50" s="12"/>
      <c r="I50" s="12">
        <f t="shared" si="1"/>
        <v>0</v>
      </c>
      <c r="J50" s="258"/>
    </row>
    <row r="51" spans="2:10">
      <c r="B51" s="257"/>
      <c r="C51" s="12"/>
      <c r="D51" s="12"/>
      <c r="E51" s="12"/>
      <c r="F51" s="12"/>
      <c r="G51" s="12"/>
      <c r="H51" s="12"/>
      <c r="I51" s="12">
        <f t="shared" si="1"/>
        <v>0</v>
      </c>
      <c r="J51" s="258"/>
    </row>
    <row r="52" spans="2:10">
      <c r="B52" s="259" t="s">
        <v>59</v>
      </c>
      <c r="C52" s="73"/>
      <c r="D52" s="73"/>
      <c r="E52" s="73"/>
      <c r="F52" s="73"/>
      <c r="G52" s="73"/>
      <c r="H52" s="73"/>
      <c r="I52" s="73">
        <f t="shared" si="1"/>
        <v>0</v>
      </c>
      <c r="J52" s="260">
        <f>SUM(I52:I55)/3</f>
        <v>0</v>
      </c>
    </row>
    <row r="53" spans="2:10">
      <c r="B53" s="259"/>
      <c r="C53" s="73"/>
      <c r="D53" s="73"/>
      <c r="E53" s="73"/>
      <c r="F53" s="73"/>
      <c r="G53" s="73"/>
      <c r="H53" s="73"/>
      <c r="I53" s="73">
        <f t="shared" si="1"/>
        <v>0</v>
      </c>
      <c r="J53" s="260"/>
    </row>
    <row r="54" spans="2:10">
      <c r="B54" s="259"/>
      <c r="C54" s="73"/>
      <c r="D54" s="73"/>
      <c r="E54" s="73"/>
      <c r="F54" s="73"/>
      <c r="G54" s="73"/>
      <c r="H54" s="73"/>
      <c r="I54" s="73">
        <f t="shared" si="1"/>
        <v>0</v>
      </c>
      <c r="J54" s="260"/>
    </row>
    <row r="55" spans="2:10">
      <c r="B55" s="259"/>
      <c r="C55" s="73"/>
      <c r="D55" s="73"/>
      <c r="E55" s="73"/>
      <c r="F55" s="73"/>
      <c r="G55" s="73"/>
      <c r="H55" s="73"/>
      <c r="I55" s="73">
        <f t="shared" si="1"/>
        <v>0</v>
      </c>
      <c r="J55" s="260"/>
    </row>
    <row r="57" spans="2:10">
      <c r="B57" s="71" t="s">
        <v>153</v>
      </c>
    </row>
    <row r="58" spans="2:10" ht="60">
      <c r="B58" s="35" t="s">
        <v>120</v>
      </c>
      <c r="C58" s="15" t="s">
        <v>78</v>
      </c>
      <c r="D58" s="15" t="s">
        <v>79</v>
      </c>
      <c r="E58" s="15" t="s">
        <v>80</v>
      </c>
      <c r="F58" s="15" t="s">
        <v>81</v>
      </c>
      <c r="G58" s="15" t="s">
        <v>60</v>
      </c>
      <c r="H58" s="15" t="s">
        <v>82</v>
      </c>
      <c r="I58" s="26" t="s">
        <v>83</v>
      </c>
      <c r="J58" s="72"/>
    </row>
    <row r="59" spans="2:10">
      <c r="B59" s="12" t="s">
        <v>51</v>
      </c>
      <c r="C59" s="31">
        <f t="shared" ref="C59:H59" si="4">AVERAGE(C4:C11)</f>
        <v>23.875</v>
      </c>
      <c r="D59" s="31">
        <f t="shared" si="4"/>
        <v>14.375</v>
      </c>
      <c r="E59" s="31">
        <f t="shared" si="4"/>
        <v>14.25</v>
      </c>
      <c r="F59" s="31">
        <f t="shared" si="4"/>
        <v>19</v>
      </c>
      <c r="G59" s="31">
        <f t="shared" si="4"/>
        <v>14.75</v>
      </c>
      <c r="H59" s="31">
        <f t="shared" si="4"/>
        <v>9.75</v>
      </c>
      <c r="I59" s="31">
        <f>SUM(C59:H59)</f>
        <v>96</v>
      </c>
    </row>
    <row r="60" spans="2:10">
      <c r="B60" s="12" t="s">
        <v>52</v>
      </c>
      <c r="C60" s="31">
        <f>AVERAGE(C12:C19)</f>
        <v>22.25</v>
      </c>
      <c r="D60" s="31">
        <f t="shared" ref="D60:H60" si="5">AVERAGE(D12:D19)</f>
        <v>13.625</v>
      </c>
      <c r="E60" s="31">
        <f t="shared" si="5"/>
        <v>14.875</v>
      </c>
      <c r="F60" s="31">
        <f t="shared" si="5"/>
        <v>18.5</v>
      </c>
      <c r="G60" s="31">
        <f t="shared" si="5"/>
        <v>13.625</v>
      </c>
      <c r="H60" s="31">
        <f t="shared" si="5"/>
        <v>9.75</v>
      </c>
      <c r="I60" s="31">
        <f t="shared" ref="I60:I62" si="6">SUM(C60:H60)</f>
        <v>92.625</v>
      </c>
    </row>
    <row r="61" spans="2:10">
      <c r="B61" s="12" t="s">
        <v>53</v>
      </c>
      <c r="C61" s="31">
        <f>AVERAGE(C20:C27)</f>
        <v>24</v>
      </c>
      <c r="D61" s="31">
        <f t="shared" ref="D61:H61" si="7">AVERAGE(D20:D27)</f>
        <v>14.25</v>
      </c>
      <c r="E61" s="31">
        <f t="shared" si="7"/>
        <v>13.875</v>
      </c>
      <c r="F61" s="31">
        <f t="shared" si="7"/>
        <v>19.125</v>
      </c>
      <c r="G61" s="31">
        <f t="shared" si="7"/>
        <v>14</v>
      </c>
      <c r="H61" s="31">
        <f t="shared" si="7"/>
        <v>9.25</v>
      </c>
      <c r="I61" s="31">
        <f t="shared" si="6"/>
        <v>94.5</v>
      </c>
    </row>
    <row r="62" spans="2:10">
      <c r="B62" s="12" t="s">
        <v>54</v>
      </c>
      <c r="C62" s="31">
        <f>AVERAGE(C28:C35)</f>
        <v>21.25</v>
      </c>
      <c r="D62" s="31">
        <f>AVERAGE(D28:D35)</f>
        <v>13.25</v>
      </c>
      <c r="E62" s="31">
        <f t="shared" ref="E62:G62" si="8">AVERAGE(E28:E35)</f>
        <v>13.25</v>
      </c>
      <c r="F62" s="31">
        <f t="shared" si="8"/>
        <v>18.25</v>
      </c>
      <c r="G62" s="31">
        <f t="shared" si="8"/>
        <v>13.625</v>
      </c>
      <c r="H62" s="31">
        <f>AVERAGE(H28:H35)</f>
        <v>8.875</v>
      </c>
      <c r="I62" s="31">
        <f t="shared" si="6"/>
        <v>88.5</v>
      </c>
    </row>
    <row r="63" spans="2:10">
      <c r="B63" s="12" t="s">
        <v>55</v>
      </c>
      <c r="C63" s="12"/>
      <c r="D63" s="12"/>
      <c r="E63" s="12"/>
      <c r="F63" s="12"/>
      <c r="G63" s="12"/>
      <c r="H63" s="12"/>
      <c r="I63" s="12"/>
    </row>
    <row r="64" spans="2:10">
      <c r="B64" s="12" t="s">
        <v>56</v>
      </c>
      <c r="C64" s="12"/>
      <c r="D64" s="12"/>
      <c r="E64" s="12"/>
      <c r="F64" s="12"/>
      <c r="G64" s="12"/>
      <c r="H64" s="12"/>
      <c r="I64" s="12"/>
    </row>
    <row r="65" spans="2:9">
      <c r="B65" s="12" t="s">
        <v>57</v>
      </c>
      <c r="C65" s="12"/>
      <c r="D65" s="12"/>
      <c r="E65" s="12"/>
      <c r="F65" s="12"/>
      <c r="G65" s="12"/>
      <c r="H65" s="12"/>
      <c r="I65" s="12"/>
    </row>
    <row r="66" spans="2:9">
      <c r="B66" s="12" t="s">
        <v>58</v>
      </c>
      <c r="C66" s="12"/>
      <c r="D66" s="12"/>
      <c r="E66" s="12"/>
      <c r="F66" s="12"/>
      <c r="G66" s="12"/>
      <c r="H66" s="12"/>
      <c r="I66" s="12"/>
    </row>
    <row r="67" spans="2:9">
      <c r="B67" s="12" t="s">
        <v>59</v>
      </c>
      <c r="C67" s="12"/>
      <c r="D67" s="12"/>
      <c r="E67" s="12"/>
      <c r="F67" s="12"/>
      <c r="G67" s="12"/>
      <c r="H67" s="12"/>
      <c r="I67" s="12"/>
    </row>
  </sheetData>
  <mergeCells count="18">
    <mergeCell ref="B44:B47"/>
    <mergeCell ref="J44:J47"/>
    <mergeCell ref="B48:B51"/>
    <mergeCell ref="J48:J51"/>
    <mergeCell ref="B52:B55"/>
    <mergeCell ref="J52:J55"/>
    <mergeCell ref="B28:B35"/>
    <mergeCell ref="J28:J35"/>
    <mergeCell ref="B36:B39"/>
    <mergeCell ref="J36:J39"/>
    <mergeCell ref="B40:B43"/>
    <mergeCell ref="J40:J43"/>
    <mergeCell ref="B4:B11"/>
    <mergeCell ref="J4:J11"/>
    <mergeCell ref="B12:B19"/>
    <mergeCell ref="J12:J19"/>
    <mergeCell ref="B20:B27"/>
    <mergeCell ref="J20:J27"/>
  </mergeCells>
  <pageMargins left="0.7" right="0.7" top="0.75" bottom="0.75" header="0.3" footer="0.3"/>
  <ignoredErrors>
    <ignoredError sqref="C59:I6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baseColWidth="10" defaultColWidth="8.83203125" defaultRowHeight="14"/>
  <sheetData>
    <row r="1" spans="1:13" ht="20">
      <c r="A1" s="152" t="s">
        <v>27</v>
      </c>
      <c r="B1" s="152"/>
      <c r="C1" s="152"/>
      <c r="D1" s="152"/>
    </row>
    <row r="3" spans="1:13" ht="38" customHeight="1">
      <c r="A3" s="153" t="s">
        <v>28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ht="41" customHeight="1">
      <c r="A4" s="153" t="s">
        <v>29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21.5" customHeight="1">
      <c r="A5" s="154" t="s">
        <v>30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 ht="13.5" customHeight="1">
      <c r="A6" s="151" t="s">
        <v>31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</row>
    <row r="7" spans="1:13">
      <c r="A7" s="151" t="s">
        <v>32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</row>
    <row r="8" spans="1:13">
      <c r="A8" s="151" t="s">
        <v>33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</row>
    <row r="9" spans="1:13">
      <c r="A9" s="151" t="s">
        <v>34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</row>
    <row r="11" spans="1:13">
      <c r="A11" s="151" t="s">
        <v>35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V54"/>
  <sheetViews>
    <sheetView zoomScaleNormal="90" workbookViewId="0">
      <pane xSplit="2" topLeftCell="C1" activePane="topRight" state="frozen"/>
      <selection pane="topRight" activeCell="B6" sqref="B6:B12"/>
    </sheetView>
  </sheetViews>
  <sheetFormatPr baseColWidth="10" defaultColWidth="8.6640625" defaultRowHeight="15"/>
  <cols>
    <col min="1" max="1" width="15.1640625" style="14" customWidth="1"/>
    <col min="2" max="2" width="60.6640625" style="14" customWidth="1"/>
    <col min="3" max="4" width="5.6640625" style="14" customWidth="1"/>
    <col min="5" max="5" width="39.33203125" style="14" customWidth="1"/>
    <col min="6" max="6" width="25.6640625" style="14" customWidth="1"/>
    <col min="7" max="7" width="12.83203125" style="14" customWidth="1"/>
    <col min="8" max="8" width="5.5" style="14" customWidth="1"/>
    <col min="9" max="9" width="5.33203125" style="14" customWidth="1"/>
    <col min="10" max="10" width="36.33203125" style="14" customWidth="1"/>
    <col min="11" max="11" width="25.83203125" style="14" customWidth="1"/>
    <col min="12" max="12" width="12.83203125" style="14" customWidth="1"/>
    <col min="13" max="13" width="6.6640625" style="14" customWidth="1"/>
    <col min="14" max="14" width="6.83203125" style="14" customWidth="1"/>
    <col min="15" max="16" width="24" style="14" customWidth="1"/>
    <col min="17" max="17" width="12.83203125" style="14" customWidth="1"/>
    <col min="18" max="18" width="6" style="14" customWidth="1"/>
    <col min="19" max="19" width="5.6640625" style="14" customWidth="1"/>
    <col min="20" max="20" width="36" style="14" customWidth="1"/>
    <col min="21" max="21" width="21.1640625" style="14" customWidth="1"/>
    <col min="22" max="22" width="12.83203125" style="14" customWidth="1"/>
    <col min="23" max="16384" width="8.6640625" style="14"/>
  </cols>
  <sheetData>
    <row r="1" spans="1:22" ht="16">
      <c r="A1" s="14" t="s">
        <v>9</v>
      </c>
    </row>
    <row r="2" spans="1:22" ht="16">
      <c r="A2" s="14" t="s">
        <v>10</v>
      </c>
      <c r="E2" s="14" t="s">
        <v>84</v>
      </c>
    </row>
    <row r="3" spans="1:22">
      <c r="A3" s="173"/>
      <c r="B3" s="173"/>
    </row>
    <row r="4" spans="1:22" ht="29" customHeight="1">
      <c r="A4" s="40"/>
      <c r="B4" s="27"/>
      <c r="C4" s="174" t="s">
        <v>13</v>
      </c>
      <c r="D4" s="175"/>
      <c r="E4" s="175"/>
      <c r="F4" s="175"/>
      <c r="G4" s="176"/>
      <c r="H4" s="177" t="s">
        <v>14</v>
      </c>
      <c r="I4" s="178"/>
      <c r="J4" s="178"/>
      <c r="K4" s="178"/>
      <c r="L4" s="179"/>
      <c r="M4" s="180" t="s">
        <v>15</v>
      </c>
      <c r="N4" s="181"/>
      <c r="O4" s="181"/>
      <c r="P4" s="181"/>
      <c r="Q4" s="182"/>
      <c r="R4" s="164" t="s">
        <v>19</v>
      </c>
      <c r="S4" s="164"/>
      <c r="T4" s="164"/>
      <c r="U4" s="164"/>
      <c r="V4" s="164"/>
    </row>
    <row r="5" spans="1:22" ht="23">
      <c r="A5" s="41" t="s">
        <v>11</v>
      </c>
      <c r="B5" s="42" t="s">
        <v>12</v>
      </c>
      <c r="C5" s="43" t="s">
        <v>16</v>
      </c>
      <c r="D5" s="44" t="s">
        <v>17</v>
      </c>
      <c r="E5" s="45" t="s">
        <v>18</v>
      </c>
      <c r="F5" s="46" t="s">
        <v>107</v>
      </c>
      <c r="G5" s="46" t="s">
        <v>108</v>
      </c>
      <c r="H5" s="43" t="s">
        <v>16</v>
      </c>
      <c r="I5" s="44" t="s">
        <v>17</v>
      </c>
      <c r="J5" s="46" t="s">
        <v>18</v>
      </c>
      <c r="K5" s="46" t="s">
        <v>107</v>
      </c>
      <c r="L5" s="46" t="s">
        <v>108</v>
      </c>
      <c r="M5" s="43" t="s">
        <v>16</v>
      </c>
      <c r="N5" s="44" t="s">
        <v>17</v>
      </c>
      <c r="O5" s="167" t="s">
        <v>22</v>
      </c>
      <c r="P5" s="168"/>
      <c r="Q5" s="169"/>
      <c r="R5" s="43" t="s">
        <v>16</v>
      </c>
      <c r="S5" s="44" t="s">
        <v>17</v>
      </c>
      <c r="T5" s="46" t="s">
        <v>18</v>
      </c>
      <c r="U5" s="46" t="s">
        <v>107</v>
      </c>
      <c r="V5" s="46" t="s">
        <v>108</v>
      </c>
    </row>
    <row r="6" spans="1:22" ht="46">
      <c r="A6" s="165" t="s">
        <v>20</v>
      </c>
      <c r="B6" s="48" t="s">
        <v>122</v>
      </c>
      <c r="C6" s="47" t="s">
        <v>123</v>
      </c>
      <c r="D6" s="47"/>
      <c r="E6" s="49" t="s">
        <v>134</v>
      </c>
      <c r="F6" s="50" t="s">
        <v>139</v>
      </c>
      <c r="G6" s="51"/>
      <c r="H6" s="47" t="s">
        <v>123</v>
      </c>
      <c r="I6" s="52"/>
      <c r="J6" s="53" t="s">
        <v>146</v>
      </c>
      <c r="K6" s="51"/>
      <c r="L6" s="51"/>
      <c r="M6" s="47" t="s">
        <v>123</v>
      </c>
      <c r="N6" s="41"/>
      <c r="O6" s="170"/>
      <c r="P6" s="171"/>
      <c r="Q6" s="172"/>
      <c r="R6" s="47" t="s">
        <v>123</v>
      </c>
      <c r="S6" s="41"/>
      <c r="T6" s="53"/>
      <c r="U6" s="51"/>
      <c r="V6" s="51"/>
    </row>
    <row r="7" spans="1:22" ht="23">
      <c r="A7" s="166"/>
      <c r="B7" s="54" t="s">
        <v>86</v>
      </c>
      <c r="C7" s="47" t="s">
        <v>123</v>
      </c>
      <c r="D7" s="55"/>
      <c r="E7" s="56" t="s">
        <v>135</v>
      </c>
      <c r="F7" s="57" t="s">
        <v>137</v>
      </c>
      <c r="G7" s="51"/>
      <c r="H7" s="47" t="s">
        <v>123</v>
      </c>
      <c r="I7" s="52"/>
      <c r="J7" s="53" t="s">
        <v>147</v>
      </c>
      <c r="K7" s="51"/>
      <c r="L7" s="51"/>
      <c r="M7" s="47" t="s">
        <v>123</v>
      </c>
      <c r="N7" s="41"/>
      <c r="O7" s="170"/>
      <c r="P7" s="171"/>
      <c r="Q7" s="172"/>
      <c r="R7" s="47" t="s">
        <v>123</v>
      </c>
      <c r="S7" s="41"/>
      <c r="T7" s="53"/>
      <c r="U7" s="51"/>
      <c r="V7" s="51"/>
    </row>
    <row r="8" spans="1:22" ht="21" customHeight="1">
      <c r="A8" s="166"/>
      <c r="B8" s="58" t="s">
        <v>87</v>
      </c>
      <c r="C8" s="47" t="s">
        <v>123</v>
      </c>
      <c r="D8" s="41"/>
      <c r="E8" s="59" t="s">
        <v>136</v>
      </c>
      <c r="F8" s="53" t="s">
        <v>138</v>
      </c>
      <c r="G8" s="51"/>
      <c r="H8" s="41"/>
      <c r="I8" s="47" t="s">
        <v>123</v>
      </c>
      <c r="J8" s="53" t="s">
        <v>148</v>
      </c>
      <c r="K8" s="51"/>
      <c r="L8" s="51"/>
      <c r="M8" s="47" t="s">
        <v>123</v>
      </c>
      <c r="N8" s="41"/>
      <c r="O8" s="170"/>
      <c r="P8" s="171"/>
      <c r="Q8" s="172"/>
      <c r="R8" s="47" t="s">
        <v>123</v>
      </c>
      <c r="S8" s="41"/>
      <c r="T8" s="53"/>
      <c r="U8" s="51"/>
      <c r="V8" s="51"/>
    </row>
    <row r="9" spans="1:22" ht="19" customHeight="1">
      <c r="A9" s="166"/>
      <c r="B9" s="60" t="s">
        <v>124</v>
      </c>
      <c r="C9" s="47" t="s">
        <v>123</v>
      </c>
      <c r="D9" s="41"/>
      <c r="E9" s="53" t="s">
        <v>140</v>
      </c>
      <c r="F9" s="53" t="s">
        <v>144</v>
      </c>
      <c r="G9" s="51"/>
      <c r="H9" s="47" t="s">
        <v>123</v>
      </c>
      <c r="I9" s="52"/>
      <c r="J9" s="53" t="s">
        <v>149</v>
      </c>
      <c r="K9" s="51"/>
      <c r="L9" s="51"/>
      <c r="M9" s="47" t="s">
        <v>123</v>
      </c>
      <c r="N9" s="41"/>
      <c r="O9" s="170"/>
      <c r="P9" s="171"/>
      <c r="Q9" s="172"/>
      <c r="R9" s="47" t="s">
        <v>123</v>
      </c>
      <c r="S9" s="41"/>
      <c r="T9" s="53"/>
      <c r="U9" s="51"/>
      <c r="V9" s="51"/>
    </row>
    <row r="10" spans="1:22" ht="46">
      <c r="A10" s="166"/>
      <c r="B10" s="61" t="s">
        <v>85</v>
      </c>
      <c r="C10" s="47" t="s">
        <v>123</v>
      </c>
      <c r="D10" s="41"/>
      <c r="E10" s="53" t="s">
        <v>141</v>
      </c>
      <c r="F10" s="53" t="s">
        <v>145</v>
      </c>
      <c r="G10" s="51"/>
      <c r="H10" s="47" t="s">
        <v>123</v>
      </c>
      <c r="I10" s="52"/>
      <c r="J10" s="53" t="s">
        <v>150</v>
      </c>
      <c r="K10" s="51"/>
      <c r="L10" s="51"/>
      <c r="M10" s="47" t="s">
        <v>123</v>
      </c>
      <c r="N10" s="41"/>
      <c r="O10" s="170"/>
      <c r="P10" s="171"/>
      <c r="Q10" s="172"/>
      <c r="R10" s="47" t="s">
        <v>123</v>
      </c>
      <c r="S10" s="41"/>
      <c r="T10" s="53"/>
      <c r="U10" s="51"/>
      <c r="V10" s="51"/>
    </row>
    <row r="11" spans="1:22" ht="46">
      <c r="A11" s="166"/>
      <c r="B11" s="60" t="s">
        <v>125</v>
      </c>
      <c r="C11" s="47" t="s">
        <v>123</v>
      </c>
      <c r="D11" s="41"/>
      <c r="E11" s="53" t="s">
        <v>142</v>
      </c>
      <c r="F11" s="53"/>
      <c r="G11" s="51"/>
      <c r="H11" s="47" t="s">
        <v>123</v>
      </c>
      <c r="I11" s="52"/>
      <c r="J11" s="53" t="s">
        <v>151</v>
      </c>
      <c r="K11" s="51"/>
      <c r="L11" s="51"/>
      <c r="M11" s="47" t="s">
        <v>123</v>
      </c>
      <c r="N11" s="41"/>
      <c r="O11" s="170"/>
      <c r="P11" s="171"/>
      <c r="Q11" s="172"/>
      <c r="R11" s="47" t="s">
        <v>123</v>
      </c>
      <c r="S11" s="41"/>
      <c r="T11" s="53"/>
      <c r="U11" s="51"/>
      <c r="V11" s="51"/>
    </row>
    <row r="12" spans="1:22" ht="46">
      <c r="A12" s="166"/>
      <c r="B12" s="61" t="s">
        <v>88</v>
      </c>
      <c r="C12" s="47" t="s">
        <v>123</v>
      </c>
      <c r="D12" s="41"/>
      <c r="E12" s="53" t="s">
        <v>143</v>
      </c>
      <c r="F12" s="53" t="s">
        <v>132</v>
      </c>
      <c r="G12" s="51"/>
      <c r="H12" s="47" t="s">
        <v>123</v>
      </c>
      <c r="I12" s="41"/>
      <c r="J12" s="53" t="s">
        <v>152</v>
      </c>
      <c r="K12" s="51"/>
      <c r="L12" s="51"/>
      <c r="M12" s="47" t="s">
        <v>123</v>
      </c>
      <c r="N12" s="41"/>
      <c r="O12" s="170"/>
      <c r="P12" s="171"/>
      <c r="Q12" s="172"/>
      <c r="R12" s="47" t="s">
        <v>123</v>
      </c>
      <c r="S12" s="41"/>
      <c r="T12" s="53"/>
      <c r="U12" s="51"/>
      <c r="V12" s="51"/>
    </row>
    <row r="13" spans="1:22" ht="12" customHeight="1">
      <c r="A13" s="62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4"/>
      <c r="P13" s="64"/>
      <c r="Q13" s="64"/>
      <c r="R13" s="63"/>
      <c r="S13" s="63"/>
      <c r="T13" s="64"/>
      <c r="U13" s="63"/>
      <c r="V13" s="63"/>
    </row>
    <row r="14" spans="1:22" ht="46">
      <c r="A14" s="165" t="s">
        <v>21</v>
      </c>
      <c r="B14" s="65" t="s">
        <v>89</v>
      </c>
      <c r="C14" s="47" t="s">
        <v>123</v>
      </c>
      <c r="D14" s="51"/>
      <c r="E14" s="53" t="s">
        <v>154</v>
      </c>
      <c r="F14" s="53" t="s">
        <v>163</v>
      </c>
      <c r="G14" s="51"/>
      <c r="H14" s="47" t="s">
        <v>123</v>
      </c>
      <c r="I14" s="51"/>
      <c r="J14" s="51"/>
      <c r="K14" s="51"/>
      <c r="L14" s="51"/>
      <c r="M14" s="47" t="s">
        <v>123</v>
      </c>
      <c r="N14" s="51"/>
      <c r="O14" s="158" t="s">
        <v>165</v>
      </c>
      <c r="P14" s="159"/>
      <c r="Q14" s="160"/>
      <c r="R14" s="47" t="s">
        <v>123</v>
      </c>
      <c r="S14" s="47"/>
      <c r="T14" s="53" t="s">
        <v>171</v>
      </c>
      <c r="U14" s="53" t="s">
        <v>163</v>
      </c>
      <c r="V14" s="51"/>
    </row>
    <row r="15" spans="1:22" ht="46">
      <c r="A15" s="166"/>
      <c r="B15" s="65" t="s">
        <v>169</v>
      </c>
      <c r="C15" s="47" t="s">
        <v>123</v>
      </c>
      <c r="D15" s="51"/>
      <c r="E15" s="53" t="s">
        <v>154</v>
      </c>
      <c r="F15" s="53" t="s">
        <v>163</v>
      </c>
      <c r="G15" s="51"/>
      <c r="H15" s="47" t="s">
        <v>123</v>
      </c>
      <c r="I15" s="51"/>
      <c r="J15" s="51"/>
      <c r="K15" s="51"/>
      <c r="L15" s="51"/>
      <c r="M15" s="47" t="s">
        <v>123</v>
      </c>
      <c r="N15" s="51"/>
      <c r="O15" s="158" t="s">
        <v>166</v>
      </c>
      <c r="P15" s="159"/>
      <c r="Q15" s="160"/>
      <c r="R15" s="47" t="s">
        <v>123</v>
      </c>
      <c r="S15" s="47"/>
      <c r="T15" s="53"/>
      <c r="U15" s="53" t="s">
        <v>163</v>
      </c>
      <c r="V15" s="51"/>
    </row>
    <row r="16" spans="1:22" ht="46">
      <c r="A16" s="166"/>
      <c r="B16" s="65" t="s">
        <v>90</v>
      </c>
      <c r="C16" s="47" t="s">
        <v>123</v>
      </c>
      <c r="D16" s="51"/>
      <c r="E16" s="53" t="s">
        <v>154</v>
      </c>
      <c r="F16" s="53" t="s">
        <v>163</v>
      </c>
      <c r="G16" s="51"/>
      <c r="H16" s="47" t="s">
        <v>123</v>
      </c>
      <c r="I16" s="51"/>
      <c r="J16" s="51"/>
      <c r="K16" s="51"/>
      <c r="L16" s="51"/>
      <c r="M16" s="47" t="s">
        <v>123</v>
      </c>
      <c r="N16" s="51"/>
      <c r="O16" s="158" t="s">
        <v>167</v>
      </c>
      <c r="P16" s="159"/>
      <c r="Q16" s="160"/>
      <c r="R16" s="47" t="s">
        <v>123</v>
      </c>
      <c r="S16" s="51"/>
      <c r="T16" s="53"/>
      <c r="U16" s="53" t="s">
        <v>171</v>
      </c>
      <c r="V16" s="51"/>
    </row>
    <row r="17" spans="1:22" ht="46">
      <c r="A17" s="166"/>
      <c r="B17" s="65" t="s">
        <v>91</v>
      </c>
      <c r="C17" s="47" t="s">
        <v>123</v>
      </c>
      <c r="D17" s="51"/>
      <c r="E17" s="53" t="s">
        <v>154</v>
      </c>
      <c r="F17" s="53" t="s">
        <v>163</v>
      </c>
      <c r="G17" s="51"/>
      <c r="H17" s="47" t="s">
        <v>123</v>
      </c>
      <c r="I17" s="51"/>
      <c r="J17" s="51"/>
      <c r="K17" s="51"/>
      <c r="L17" s="51"/>
      <c r="M17" s="47" t="s">
        <v>123</v>
      </c>
      <c r="N17" s="47"/>
      <c r="O17" s="158" t="s">
        <v>167</v>
      </c>
      <c r="P17" s="159"/>
      <c r="Q17" s="160"/>
      <c r="R17" s="47" t="s">
        <v>123</v>
      </c>
      <c r="S17" s="47"/>
      <c r="T17" s="53"/>
      <c r="U17" s="53" t="s">
        <v>171</v>
      </c>
      <c r="V17" s="51"/>
    </row>
    <row r="18" spans="1:22" ht="46">
      <c r="A18" s="166"/>
      <c r="B18" s="65" t="s">
        <v>92</v>
      </c>
      <c r="C18" s="47" t="s">
        <v>123</v>
      </c>
      <c r="D18" s="51"/>
      <c r="E18" s="53" t="s">
        <v>154</v>
      </c>
      <c r="F18" s="53" t="s">
        <v>163</v>
      </c>
      <c r="G18" s="51"/>
      <c r="H18" s="47" t="s">
        <v>123</v>
      </c>
      <c r="I18" s="51"/>
      <c r="J18" s="51"/>
      <c r="K18" s="51"/>
      <c r="L18" s="51"/>
      <c r="M18" s="47" t="s">
        <v>123</v>
      </c>
      <c r="N18" s="51"/>
      <c r="O18" s="158" t="s">
        <v>167</v>
      </c>
      <c r="P18" s="159"/>
      <c r="Q18" s="160"/>
      <c r="R18" s="47" t="s">
        <v>123</v>
      </c>
      <c r="S18" s="51"/>
      <c r="T18" s="53"/>
      <c r="U18" s="53" t="s">
        <v>171</v>
      </c>
      <c r="V18" s="51"/>
    </row>
    <row r="19" spans="1:22" ht="23">
      <c r="A19" s="166"/>
      <c r="B19" s="65" t="s">
        <v>93</v>
      </c>
      <c r="C19" s="47" t="s">
        <v>123</v>
      </c>
      <c r="D19" s="51"/>
      <c r="E19" s="53" t="s">
        <v>154</v>
      </c>
      <c r="F19" s="53" t="s">
        <v>164</v>
      </c>
      <c r="G19" s="51"/>
      <c r="H19" s="47" t="s">
        <v>123</v>
      </c>
      <c r="I19" s="51"/>
      <c r="J19" s="51"/>
      <c r="K19" s="51"/>
      <c r="L19" s="51"/>
      <c r="M19" s="47" t="s">
        <v>123</v>
      </c>
      <c r="N19" s="51"/>
      <c r="O19" s="158" t="s">
        <v>168</v>
      </c>
      <c r="P19" s="159"/>
      <c r="Q19" s="160"/>
      <c r="R19" s="47" t="s">
        <v>123</v>
      </c>
      <c r="S19" s="51"/>
      <c r="T19" s="53"/>
      <c r="U19" s="51" t="s">
        <v>162</v>
      </c>
      <c r="V19" s="51"/>
    </row>
    <row r="20" spans="1:22" ht="23">
      <c r="A20" s="166"/>
      <c r="B20" s="65" t="s">
        <v>126</v>
      </c>
      <c r="C20" s="47" t="s">
        <v>123</v>
      </c>
      <c r="D20" s="51"/>
      <c r="E20" s="53" t="s">
        <v>154</v>
      </c>
      <c r="F20" s="53" t="s">
        <v>161</v>
      </c>
      <c r="G20" s="51"/>
      <c r="H20" s="47" t="s">
        <v>123</v>
      </c>
      <c r="I20" s="51"/>
      <c r="J20" s="51"/>
      <c r="K20" s="51"/>
      <c r="L20" s="51"/>
      <c r="M20" s="47" t="s">
        <v>123</v>
      </c>
      <c r="N20" s="51"/>
      <c r="O20" s="155" t="s">
        <v>167</v>
      </c>
      <c r="P20" s="156"/>
      <c r="Q20" s="157"/>
      <c r="R20" s="47" t="s">
        <v>123</v>
      </c>
      <c r="S20" s="51"/>
      <c r="T20" s="53"/>
      <c r="U20" s="51" t="s">
        <v>161</v>
      </c>
      <c r="V20" s="51"/>
    </row>
    <row r="21" spans="1:22" ht="23">
      <c r="A21" s="166"/>
      <c r="B21" s="65" t="s">
        <v>94</v>
      </c>
      <c r="C21" s="47" t="s">
        <v>123</v>
      </c>
      <c r="D21" s="51"/>
      <c r="E21" s="53" t="s">
        <v>154</v>
      </c>
      <c r="F21" s="53" t="s">
        <v>161</v>
      </c>
      <c r="G21" s="51"/>
      <c r="H21" s="47" t="s">
        <v>123</v>
      </c>
      <c r="I21" s="51"/>
      <c r="J21" s="51"/>
      <c r="K21" s="51"/>
      <c r="L21" s="51"/>
      <c r="M21" s="47" t="s">
        <v>123</v>
      </c>
      <c r="N21" s="51"/>
      <c r="O21" s="158" t="s">
        <v>170</v>
      </c>
      <c r="P21" s="159"/>
      <c r="Q21" s="160"/>
      <c r="R21" s="47" t="s">
        <v>123</v>
      </c>
      <c r="S21" s="51"/>
      <c r="T21" s="53"/>
      <c r="U21" s="51" t="s">
        <v>172</v>
      </c>
      <c r="V21" s="51"/>
    </row>
    <row r="22" spans="1:22" ht="23">
      <c r="A22" s="166"/>
      <c r="B22" s="65" t="s">
        <v>95</v>
      </c>
      <c r="C22" s="47" t="s">
        <v>123</v>
      </c>
      <c r="D22" s="51"/>
      <c r="E22" s="53" t="s">
        <v>154</v>
      </c>
      <c r="F22" s="53"/>
      <c r="G22" s="51"/>
      <c r="H22" s="47" t="s">
        <v>123</v>
      </c>
      <c r="I22" s="51"/>
      <c r="J22" s="51"/>
      <c r="K22" s="51"/>
      <c r="L22" s="51"/>
      <c r="M22" s="47" t="s">
        <v>123</v>
      </c>
      <c r="N22" s="51"/>
      <c r="O22" s="158" t="s">
        <v>167</v>
      </c>
      <c r="P22" s="159"/>
      <c r="Q22" s="160"/>
      <c r="R22" s="47" t="s">
        <v>123</v>
      </c>
      <c r="S22" s="51"/>
      <c r="T22" s="53"/>
      <c r="U22" s="51"/>
      <c r="V22" s="51"/>
    </row>
    <row r="23" spans="1:22" ht="22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8"/>
      <c r="P23" s="68"/>
      <c r="Q23" s="68"/>
      <c r="R23" s="67"/>
      <c r="S23" s="67"/>
      <c r="T23" s="68"/>
      <c r="U23" s="67"/>
      <c r="V23" s="67"/>
    </row>
    <row r="24" spans="1:22" ht="23">
      <c r="A24" s="165" t="s">
        <v>23</v>
      </c>
      <c r="B24" s="65" t="s">
        <v>127</v>
      </c>
      <c r="C24" s="47" t="s">
        <v>123</v>
      </c>
      <c r="D24" s="51"/>
      <c r="E24" s="51" t="s">
        <v>173</v>
      </c>
      <c r="F24" s="51" t="s">
        <v>24</v>
      </c>
      <c r="G24" s="51"/>
      <c r="H24" s="47" t="s">
        <v>123</v>
      </c>
      <c r="I24" s="51"/>
      <c r="J24" s="51"/>
      <c r="K24" s="51"/>
      <c r="L24" s="51"/>
      <c r="M24" s="47" t="s">
        <v>123</v>
      </c>
      <c r="N24" s="51"/>
      <c r="O24" s="158" t="s">
        <v>181</v>
      </c>
      <c r="P24" s="159"/>
      <c r="Q24" s="160"/>
      <c r="R24" s="47" t="s">
        <v>123</v>
      </c>
      <c r="S24" s="51"/>
      <c r="T24" s="53"/>
      <c r="U24" s="51"/>
      <c r="V24" s="51"/>
    </row>
    <row r="25" spans="1:22" ht="40.75" customHeight="1">
      <c r="A25" s="166"/>
      <c r="B25" s="65" t="s">
        <v>128</v>
      </c>
      <c r="C25" s="47" t="s">
        <v>123</v>
      </c>
      <c r="D25" s="51"/>
      <c r="E25" s="51" t="s">
        <v>174</v>
      </c>
      <c r="F25" s="51" t="s">
        <v>179</v>
      </c>
      <c r="G25" s="51"/>
      <c r="H25" s="47" t="s">
        <v>123</v>
      </c>
      <c r="I25" s="51"/>
      <c r="J25" s="51"/>
      <c r="K25" s="51"/>
      <c r="L25" s="51"/>
      <c r="M25" s="47" t="s">
        <v>123</v>
      </c>
      <c r="N25" s="51"/>
      <c r="O25" s="158" t="s">
        <v>182</v>
      </c>
      <c r="P25" s="159"/>
      <c r="Q25" s="160"/>
      <c r="R25" s="47" t="s">
        <v>123</v>
      </c>
      <c r="S25" s="51"/>
      <c r="T25" s="53"/>
      <c r="U25" s="51"/>
      <c r="V25" s="51"/>
    </row>
    <row r="26" spans="1:22" ht="46">
      <c r="A26" s="166"/>
      <c r="B26" s="65" t="s">
        <v>177</v>
      </c>
      <c r="C26" s="47" t="s">
        <v>123</v>
      </c>
      <c r="D26" s="51"/>
      <c r="E26" s="51" t="s">
        <v>175</v>
      </c>
      <c r="F26" s="53" t="s">
        <v>179</v>
      </c>
      <c r="G26" s="51"/>
      <c r="H26" s="47" t="s">
        <v>123</v>
      </c>
      <c r="I26" s="51"/>
      <c r="J26" s="51"/>
      <c r="K26" s="51"/>
      <c r="L26" s="51"/>
      <c r="M26" s="47" t="s">
        <v>123</v>
      </c>
      <c r="N26" s="51"/>
      <c r="O26" s="158"/>
      <c r="P26" s="159"/>
      <c r="Q26" s="160"/>
      <c r="R26" s="47" t="s">
        <v>123</v>
      </c>
      <c r="S26" s="51"/>
      <c r="T26" s="53"/>
      <c r="U26" s="51"/>
      <c r="V26" s="51"/>
    </row>
    <row r="27" spans="1:22" ht="46">
      <c r="A27" s="166"/>
      <c r="B27" s="60" t="s">
        <v>96</v>
      </c>
      <c r="C27" s="47" t="s">
        <v>123</v>
      </c>
      <c r="D27" s="51"/>
      <c r="E27" s="53" t="s">
        <v>176</v>
      </c>
      <c r="F27" s="51" t="s">
        <v>132</v>
      </c>
      <c r="G27" s="51"/>
      <c r="H27" s="47" t="s">
        <v>123</v>
      </c>
      <c r="I27" s="51"/>
      <c r="J27" s="51"/>
      <c r="K27" s="51"/>
      <c r="L27" s="51"/>
      <c r="M27" s="47" t="s">
        <v>123</v>
      </c>
      <c r="N27" s="51"/>
      <c r="O27" s="158" t="s">
        <v>183</v>
      </c>
      <c r="P27" s="159"/>
      <c r="Q27" s="160"/>
      <c r="R27" s="47" t="s">
        <v>123</v>
      </c>
      <c r="S27" s="51"/>
      <c r="T27" s="53"/>
      <c r="U27" s="51"/>
      <c r="V27" s="51"/>
    </row>
    <row r="28" spans="1:22" ht="43.75" customHeight="1">
      <c r="A28" s="166"/>
      <c r="B28" s="65" t="s">
        <v>97</v>
      </c>
      <c r="C28" s="47" t="s">
        <v>123</v>
      </c>
      <c r="D28" s="51"/>
      <c r="E28" s="51" t="s">
        <v>178</v>
      </c>
      <c r="F28" s="51" t="s">
        <v>180</v>
      </c>
      <c r="G28" s="51"/>
      <c r="H28" s="47" t="s">
        <v>123</v>
      </c>
      <c r="I28" s="51"/>
      <c r="J28" s="51"/>
      <c r="K28" s="51"/>
      <c r="L28" s="51"/>
      <c r="M28" s="47" t="s">
        <v>123</v>
      </c>
      <c r="N28" s="51"/>
      <c r="O28" s="158" t="s">
        <v>184</v>
      </c>
      <c r="P28" s="159"/>
      <c r="Q28" s="160"/>
      <c r="R28" s="47" t="s">
        <v>123</v>
      </c>
      <c r="S28" s="51"/>
      <c r="T28" s="53"/>
      <c r="U28" s="51"/>
      <c r="V28" s="51"/>
    </row>
    <row r="29" spans="1:22" ht="2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8"/>
      <c r="P29" s="68"/>
      <c r="Q29" s="68"/>
      <c r="R29" s="67"/>
      <c r="S29" s="67"/>
      <c r="T29" s="68"/>
      <c r="U29" s="67"/>
      <c r="V29" s="67"/>
    </row>
    <row r="30" spans="1:22" ht="69">
      <c r="A30" s="165" t="s">
        <v>24</v>
      </c>
      <c r="B30" s="65" t="s">
        <v>101</v>
      </c>
      <c r="C30" s="47" t="s">
        <v>123</v>
      </c>
      <c r="D30" s="47"/>
      <c r="E30" s="70" t="s">
        <v>187</v>
      </c>
      <c r="F30" s="53" t="s">
        <v>192</v>
      </c>
      <c r="G30" s="52"/>
      <c r="H30" s="47" t="s">
        <v>123</v>
      </c>
      <c r="I30" s="47"/>
      <c r="J30" s="51"/>
      <c r="K30" s="51"/>
      <c r="L30" s="51"/>
      <c r="M30" s="47" t="s">
        <v>123</v>
      </c>
      <c r="N30" s="47"/>
      <c r="O30" s="158" t="s">
        <v>194</v>
      </c>
      <c r="P30" s="159"/>
      <c r="Q30" s="160"/>
      <c r="R30" s="47" t="s">
        <v>123</v>
      </c>
      <c r="S30" s="47"/>
      <c r="T30" s="53" t="s">
        <v>192</v>
      </c>
      <c r="U30" s="51"/>
      <c r="V30" s="51"/>
    </row>
    <row r="31" spans="1:22" ht="19.25" customHeight="1">
      <c r="A31" s="166"/>
      <c r="B31" s="65" t="s">
        <v>98</v>
      </c>
      <c r="C31" s="47" t="s">
        <v>123</v>
      </c>
      <c r="D31" s="51"/>
      <c r="E31" s="70" t="s">
        <v>188</v>
      </c>
      <c r="F31" s="53" t="s">
        <v>191</v>
      </c>
      <c r="G31" s="52" t="s">
        <v>193</v>
      </c>
      <c r="H31" s="47" t="s">
        <v>123</v>
      </c>
      <c r="I31" s="51"/>
      <c r="J31" s="51"/>
      <c r="K31" s="52"/>
      <c r="L31" s="51"/>
      <c r="M31" s="47" t="s">
        <v>123</v>
      </c>
      <c r="N31" s="51"/>
      <c r="O31" s="158" t="s">
        <v>195</v>
      </c>
      <c r="P31" s="159"/>
      <c r="Q31" s="160"/>
      <c r="R31" s="47" t="s">
        <v>123</v>
      </c>
      <c r="S31" s="51"/>
      <c r="T31" s="53" t="s">
        <v>191</v>
      </c>
      <c r="U31" s="51"/>
      <c r="V31" s="51"/>
    </row>
    <row r="32" spans="1:22" ht="19.25" customHeight="1">
      <c r="A32" s="166"/>
      <c r="B32" s="65" t="s">
        <v>185</v>
      </c>
      <c r="C32" s="47"/>
      <c r="D32" s="47" t="s">
        <v>123</v>
      </c>
      <c r="E32" s="70"/>
      <c r="F32" s="53"/>
      <c r="G32" s="52"/>
      <c r="H32" s="47"/>
      <c r="I32" s="47" t="s">
        <v>123</v>
      </c>
      <c r="J32" s="51"/>
      <c r="K32" s="52"/>
      <c r="L32" s="51"/>
      <c r="M32" s="47"/>
      <c r="N32" s="47" t="s">
        <v>123</v>
      </c>
      <c r="O32" s="158" t="s">
        <v>196</v>
      </c>
      <c r="P32" s="159"/>
      <c r="Q32" s="160"/>
      <c r="R32" s="47" t="s">
        <v>123</v>
      </c>
      <c r="S32" s="51"/>
      <c r="T32" s="53" t="s">
        <v>191</v>
      </c>
      <c r="U32" s="51"/>
      <c r="V32" s="51"/>
    </row>
    <row r="33" spans="1:22" ht="23">
      <c r="A33" s="166"/>
      <c r="B33" s="65" t="s">
        <v>186</v>
      </c>
      <c r="C33" s="47" t="s">
        <v>123</v>
      </c>
      <c r="D33" s="51"/>
      <c r="E33" s="70" t="s">
        <v>189</v>
      </c>
      <c r="F33" s="53" t="s">
        <v>191</v>
      </c>
      <c r="G33" s="52"/>
      <c r="H33" s="47" t="s">
        <v>123</v>
      </c>
      <c r="I33" s="74"/>
      <c r="J33" s="51"/>
      <c r="K33" s="52"/>
      <c r="L33" s="51"/>
      <c r="M33" s="47" t="s">
        <v>123</v>
      </c>
      <c r="N33" s="51"/>
      <c r="O33" s="158" t="s">
        <v>197</v>
      </c>
      <c r="P33" s="159"/>
      <c r="Q33" s="160"/>
      <c r="R33" s="47" t="s">
        <v>123</v>
      </c>
      <c r="S33" s="51"/>
      <c r="T33" s="53" t="s">
        <v>191</v>
      </c>
      <c r="U33" s="51"/>
      <c r="V33" s="51"/>
    </row>
    <row r="34" spans="1:22" ht="23">
      <c r="A34" s="166"/>
      <c r="B34" s="65" t="s">
        <v>99</v>
      </c>
      <c r="C34" s="47"/>
      <c r="D34" s="47" t="s">
        <v>123</v>
      </c>
      <c r="E34" s="70"/>
      <c r="F34" s="53"/>
      <c r="G34" s="52"/>
      <c r="H34" s="51"/>
      <c r="I34" s="47" t="s">
        <v>123</v>
      </c>
      <c r="J34" s="51"/>
      <c r="K34" s="51"/>
      <c r="L34" s="51"/>
      <c r="M34" s="47"/>
      <c r="N34" s="47" t="s">
        <v>123</v>
      </c>
      <c r="O34" s="158" t="s">
        <v>198</v>
      </c>
      <c r="P34" s="159"/>
      <c r="Q34" s="160"/>
      <c r="R34" s="47" t="s">
        <v>123</v>
      </c>
      <c r="S34" s="51"/>
      <c r="T34" s="53" t="s">
        <v>191</v>
      </c>
      <c r="U34" s="51"/>
      <c r="V34" s="51"/>
    </row>
    <row r="35" spans="1:22" ht="23">
      <c r="A35" s="166"/>
      <c r="B35" s="65" t="s">
        <v>100</v>
      </c>
      <c r="C35" s="47" t="s">
        <v>123</v>
      </c>
      <c r="D35" s="51"/>
      <c r="E35" s="70" t="s">
        <v>190</v>
      </c>
      <c r="F35" s="53" t="s">
        <v>191</v>
      </c>
      <c r="G35" s="52"/>
      <c r="H35" s="47" t="s">
        <v>123</v>
      </c>
      <c r="I35" s="51"/>
      <c r="J35" s="51"/>
      <c r="K35" s="52"/>
      <c r="L35" s="51"/>
      <c r="M35" s="47" t="s">
        <v>123</v>
      </c>
      <c r="N35" s="51"/>
      <c r="O35" s="158" t="s">
        <v>199</v>
      </c>
      <c r="P35" s="159"/>
      <c r="Q35" s="160"/>
      <c r="R35" s="47" t="s">
        <v>123</v>
      </c>
      <c r="S35" s="51"/>
      <c r="T35" s="53" t="s">
        <v>191</v>
      </c>
      <c r="U35" s="51"/>
      <c r="V35" s="51"/>
    </row>
    <row r="36" spans="1:22" ht="22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8"/>
      <c r="P36" s="68"/>
      <c r="Q36" s="68"/>
      <c r="R36" s="67"/>
      <c r="S36" s="67"/>
      <c r="T36" s="68"/>
      <c r="U36" s="67"/>
      <c r="V36" s="67"/>
    </row>
    <row r="37" spans="1:22" ht="46">
      <c r="A37" s="165" t="s">
        <v>25</v>
      </c>
      <c r="B37" s="69" t="s">
        <v>129</v>
      </c>
      <c r="C37" s="47" t="s">
        <v>123</v>
      </c>
      <c r="D37" s="47"/>
      <c r="E37" s="53" t="s">
        <v>201</v>
      </c>
      <c r="F37" s="53" t="s">
        <v>202</v>
      </c>
      <c r="G37" s="51"/>
      <c r="H37" s="47" t="s">
        <v>123</v>
      </c>
      <c r="I37" s="51"/>
      <c r="J37" s="53" t="s">
        <v>201</v>
      </c>
      <c r="K37" s="53" t="s">
        <v>202</v>
      </c>
      <c r="L37" s="51"/>
      <c r="M37" s="47" t="s">
        <v>123</v>
      </c>
      <c r="N37" s="51"/>
      <c r="O37" s="158" t="s">
        <v>205</v>
      </c>
      <c r="P37" s="159"/>
      <c r="Q37" s="160"/>
      <c r="R37" s="47" t="s">
        <v>123</v>
      </c>
      <c r="S37" s="51"/>
      <c r="T37" s="53" t="s">
        <v>207</v>
      </c>
      <c r="U37" s="53"/>
      <c r="V37" s="51"/>
    </row>
    <row r="38" spans="1:22" ht="23">
      <c r="A38" s="166"/>
      <c r="B38" s="69" t="s">
        <v>200</v>
      </c>
      <c r="C38" s="47"/>
      <c r="D38" s="47" t="s">
        <v>123</v>
      </c>
      <c r="E38" s="53"/>
      <c r="F38" s="53"/>
      <c r="G38" s="51"/>
      <c r="H38" s="47"/>
      <c r="I38" s="47" t="s">
        <v>123</v>
      </c>
      <c r="J38" s="51"/>
      <c r="K38" s="53"/>
      <c r="L38" s="51"/>
      <c r="M38" s="47"/>
      <c r="N38" s="47" t="s">
        <v>123</v>
      </c>
      <c r="O38" s="161"/>
      <c r="P38" s="162"/>
      <c r="Q38" s="163"/>
      <c r="R38" s="47"/>
      <c r="S38" s="47" t="s">
        <v>123</v>
      </c>
      <c r="T38" s="53"/>
      <c r="U38" s="53"/>
      <c r="V38" s="51"/>
    </row>
    <row r="39" spans="1:22" ht="23">
      <c r="A39" s="166"/>
      <c r="B39" s="69" t="s">
        <v>102</v>
      </c>
      <c r="C39" s="51"/>
      <c r="D39" s="47" t="s">
        <v>123</v>
      </c>
      <c r="E39" s="53"/>
      <c r="F39" s="53"/>
      <c r="G39" s="51"/>
      <c r="H39" s="47"/>
      <c r="I39" s="47" t="s">
        <v>123</v>
      </c>
      <c r="J39" s="51"/>
      <c r="K39" s="53"/>
      <c r="L39" s="51"/>
      <c r="M39" s="47"/>
      <c r="N39" s="47" t="s">
        <v>123</v>
      </c>
      <c r="O39" s="158"/>
      <c r="P39" s="159"/>
      <c r="Q39" s="160"/>
      <c r="R39" s="47"/>
      <c r="S39" s="47" t="s">
        <v>123</v>
      </c>
      <c r="T39" s="53"/>
      <c r="U39" s="53"/>
      <c r="V39" s="51"/>
    </row>
    <row r="40" spans="1:22" ht="46">
      <c r="A40" s="166"/>
      <c r="B40" s="69" t="s">
        <v>103</v>
      </c>
      <c r="C40" s="51"/>
      <c r="D40" s="47" t="s">
        <v>123</v>
      </c>
      <c r="E40" s="53"/>
      <c r="F40" s="53"/>
      <c r="G40" s="51"/>
      <c r="H40" s="47" t="s">
        <v>123</v>
      </c>
      <c r="I40" s="51"/>
      <c r="J40" s="53" t="s">
        <v>203</v>
      </c>
      <c r="K40" s="53" t="s">
        <v>204</v>
      </c>
      <c r="L40" s="51"/>
      <c r="M40" s="47" t="s">
        <v>123</v>
      </c>
      <c r="N40" s="51"/>
      <c r="O40" s="158" t="s">
        <v>206</v>
      </c>
      <c r="P40" s="159"/>
      <c r="Q40" s="160"/>
      <c r="R40" s="51"/>
      <c r="S40" s="47" t="s">
        <v>123</v>
      </c>
      <c r="T40" s="53"/>
      <c r="U40" s="53"/>
      <c r="V40" s="51"/>
    </row>
    <row r="41" spans="1:22" ht="23">
      <c r="A41" s="166"/>
      <c r="B41" s="69" t="s">
        <v>104</v>
      </c>
      <c r="C41" s="51"/>
      <c r="D41" s="47" t="s">
        <v>123</v>
      </c>
      <c r="E41" s="53"/>
      <c r="F41" s="53"/>
      <c r="G41" s="51"/>
      <c r="H41" s="51"/>
      <c r="I41" s="47" t="s">
        <v>123</v>
      </c>
      <c r="J41" s="51"/>
      <c r="K41" s="51"/>
      <c r="L41" s="51"/>
      <c r="M41" s="47"/>
      <c r="N41" s="47" t="s">
        <v>123</v>
      </c>
      <c r="O41" s="158"/>
      <c r="P41" s="159"/>
      <c r="Q41" s="160"/>
      <c r="R41" s="51"/>
      <c r="S41" s="47" t="s">
        <v>123</v>
      </c>
      <c r="T41" s="53"/>
      <c r="U41" s="53"/>
      <c r="V41" s="51"/>
    </row>
    <row r="42" spans="1:22" ht="22">
      <c r="A42" s="66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8"/>
      <c r="P42" s="68"/>
      <c r="Q42" s="68"/>
      <c r="R42" s="67"/>
      <c r="S42" s="67"/>
      <c r="T42" s="68"/>
      <c r="U42" s="67"/>
      <c r="V42" s="67"/>
    </row>
    <row r="43" spans="1:22" ht="40.25" customHeight="1">
      <c r="A43" s="183" t="s">
        <v>26</v>
      </c>
      <c r="B43" s="65" t="s">
        <v>130</v>
      </c>
      <c r="C43" s="41" t="s">
        <v>123</v>
      </c>
      <c r="D43" s="51"/>
      <c r="E43" s="51" t="s">
        <v>209</v>
      </c>
      <c r="F43" s="53" t="s">
        <v>132</v>
      </c>
      <c r="G43" s="51"/>
      <c r="H43" s="41" t="s">
        <v>123</v>
      </c>
      <c r="I43" s="51"/>
      <c r="J43" s="53" t="s">
        <v>213</v>
      </c>
      <c r="K43" s="53"/>
      <c r="L43" s="51"/>
      <c r="M43" s="41" t="s">
        <v>123</v>
      </c>
      <c r="N43" s="51"/>
      <c r="O43" s="158" t="s">
        <v>214</v>
      </c>
      <c r="P43" s="159"/>
      <c r="Q43" s="160"/>
      <c r="R43" s="41" t="s">
        <v>123</v>
      </c>
      <c r="S43" s="51"/>
      <c r="T43" s="53"/>
      <c r="U43" s="53"/>
      <c r="V43" s="51"/>
    </row>
    <row r="44" spans="1:22" ht="23">
      <c r="A44" s="183"/>
      <c r="B44" s="65" t="s">
        <v>208</v>
      </c>
      <c r="C44" s="41" t="s">
        <v>123</v>
      </c>
      <c r="D44" s="51"/>
      <c r="E44" s="51" t="s">
        <v>210</v>
      </c>
      <c r="F44" s="53" t="s">
        <v>212</v>
      </c>
      <c r="G44" s="51"/>
      <c r="H44" s="41"/>
      <c r="I44" s="47" t="s">
        <v>123</v>
      </c>
      <c r="J44" s="53"/>
      <c r="K44" s="53"/>
      <c r="L44" s="51"/>
      <c r="M44" s="41"/>
      <c r="N44" s="47" t="s">
        <v>123</v>
      </c>
      <c r="O44" s="161"/>
      <c r="P44" s="162"/>
      <c r="Q44" s="163"/>
      <c r="R44" s="41" t="s">
        <v>123</v>
      </c>
      <c r="S44" s="51"/>
      <c r="T44" s="53"/>
      <c r="U44" s="53"/>
      <c r="V44" s="51"/>
    </row>
    <row r="45" spans="1:22" ht="23">
      <c r="A45" s="183"/>
      <c r="B45" s="65" t="s">
        <v>105</v>
      </c>
      <c r="C45" s="41" t="s">
        <v>123</v>
      </c>
      <c r="D45" s="51"/>
      <c r="E45" s="51" t="s">
        <v>211</v>
      </c>
      <c r="F45" s="53"/>
      <c r="G45" s="51"/>
      <c r="H45" s="41" t="s">
        <v>123</v>
      </c>
      <c r="I45" s="41"/>
      <c r="J45" s="53"/>
      <c r="K45" s="53"/>
      <c r="L45" s="51"/>
      <c r="M45" s="41" t="s">
        <v>123</v>
      </c>
      <c r="N45" s="41"/>
      <c r="O45" s="158"/>
      <c r="P45" s="159"/>
      <c r="Q45" s="160"/>
      <c r="R45" s="41"/>
      <c r="S45" s="41" t="s">
        <v>123</v>
      </c>
      <c r="T45" s="53"/>
      <c r="U45" s="53"/>
      <c r="V45" s="51"/>
    </row>
    <row r="46" spans="1:22" ht="23">
      <c r="A46" s="183"/>
      <c r="B46" s="65" t="s">
        <v>106</v>
      </c>
      <c r="C46" s="41" t="s">
        <v>123</v>
      </c>
      <c r="D46" s="51"/>
      <c r="E46" s="51"/>
      <c r="F46" s="53"/>
      <c r="G46" s="51"/>
      <c r="H46" s="41" t="s">
        <v>123</v>
      </c>
      <c r="I46" s="51"/>
      <c r="J46" s="53"/>
      <c r="K46" s="53"/>
      <c r="L46" s="51"/>
      <c r="M46" s="41" t="s">
        <v>123</v>
      </c>
      <c r="N46" s="51"/>
      <c r="O46" s="158"/>
      <c r="P46" s="159"/>
      <c r="Q46" s="160"/>
      <c r="R46" s="41"/>
      <c r="S46" s="41" t="s">
        <v>123</v>
      </c>
      <c r="T46" s="53"/>
      <c r="U46" s="53"/>
      <c r="V46" s="51"/>
    </row>
    <row r="47" spans="1:22" ht="23">
      <c r="A47" s="183"/>
      <c r="B47" s="60" t="s">
        <v>131</v>
      </c>
      <c r="C47" s="41" t="s">
        <v>123</v>
      </c>
      <c r="D47" s="51"/>
      <c r="E47" s="51"/>
      <c r="F47" s="53"/>
      <c r="G47" s="51"/>
      <c r="H47" s="41" t="s">
        <v>123</v>
      </c>
      <c r="I47" s="51"/>
      <c r="J47" s="53"/>
      <c r="K47" s="53"/>
      <c r="L47" s="51"/>
      <c r="M47" s="41" t="s">
        <v>123</v>
      </c>
      <c r="N47" s="51"/>
      <c r="O47" s="158"/>
      <c r="P47" s="159"/>
      <c r="Q47" s="160"/>
      <c r="R47" s="41"/>
      <c r="S47" s="41" t="s">
        <v>123</v>
      </c>
      <c r="T47" s="53"/>
      <c r="U47" s="53"/>
      <c r="V47" s="51"/>
    </row>
    <row r="48" spans="1:22" ht="23">
      <c r="A48" s="183"/>
      <c r="B48" s="65" t="s">
        <v>133</v>
      </c>
      <c r="C48" s="41" t="s">
        <v>123</v>
      </c>
      <c r="D48" s="51"/>
      <c r="E48" s="51"/>
      <c r="F48" s="53"/>
      <c r="G48" s="51"/>
      <c r="H48" s="41" t="s">
        <v>123</v>
      </c>
      <c r="I48" s="41"/>
      <c r="J48" s="53"/>
      <c r="K48" s="53"/>
      <c r="L48" s="51"/>
      <c r="M48" s="41" t="s">
        <v>123</v>
      </c>
      <c r="N48" s="41"/>
      <c r="O48" s="158"/>
      <c r="P48" s="159"/>
      <c r="Q48" s="160"/>
      <c r="R48" s="41"/>
      <c r="S48" s="41" t="s">
        <v>123</v>
      </c>
      <c r="T48" s="53"/>
      <c r="U48" s="53"/>
      <c r="V48" s="51"/>
    </row>
    <row r="49" spans="1:2" ht="22">
      <c r="A49" s="39"/>
      <c r="B49" s="37"/>
    </row>
    <row r="50" spans="1:2" ht="22">
      <c r="A50" s="39"/>
      <c r="B50" s="37"/>
    </row>
    <row r="51" spans="1:2" ht="22">
      <c r="A51" s="39"/>
      <c r="B51" s="37"/>
    </row>
    <row r="52" spans="1:2" ht="22">
      <c r="A52" s="39"/>
      <c r="B52" s="37"/>
    </row>
    <row r="53" spans="1:2" ht="16">
      <c r="A53" s="39"/>
      <c r="B53" s="38"/>
    </row>
    <row r="54" spans="1:2" ht="22">
      <c r="A54" s="39"/>
      <c r="B54" s="37"/>
    </row>
  </sheetData>
  <mergeCells count="50">
    <mergeCell ref="A43:A48"/>
    <mergeCell ref="O48:Q48"/>
    <mergeCell ref="A14:A22"/>
    <mergeCell ref="A24:A28"/>
    <mergeCell ref="O24:Q24"/>
    <mergeCell ref="A30:A35"/>
    <mergeCell ref="O31:Q31"/>
    <mergeCell ref="O19:Q19"/>
    <mergeCell ref="O21:Q21"/>
    <mergeCell ref="O22:Q22"/>
    <mergeCell ref="O25:Q25"/>
    <mergeCell ref="O27:Q27"/>
    <mergeCell ref="O28:Q28"/>
    <mergeCell ref="O39:Q39"/>
    <mergeCell ref="A37:A41"/>
    <mergeCell ref="O41:Q41"/>
    <mergeCell ref="A3:B3"/>
    <mergeCell ref="C4:G4"/>
    <mergeCell ref="H4:L4"/>
    <mergeCell ref="M4:Q4"/>
    <mergeCell ref="O18:Q18"/>
    <mergeCell ref="O14:Q14"/>
    <mergeCell ref="O16:Q16"/>
    <mergeCell ref="O17:Q17"/>
    <mergeCell ref="O15:Q15"/>
    <mergeCell ref="R4:V4"/>
    <mergeCell ref="A6:A12"/>
    <mergeCell ref="O5:Q5"/>
    <mergeCell ref="O6:Q6"/>
    <mergeCell ref="O7:Q7"/>
    <mergeCell ref="O8:Q8"/>
    <mergeCell ref="O9:Q9"/>
    <mergeCell ref="O10:Q10"/>
    <mergeCell ref="O11:Q11"/>
    <mergeCell ref="O12:Q12"/>
    <mergeCell ref="O40:Q40"/>
    <mergeCell ref="O43:Q43"/>
    <mergeCell ref="O45:Q45"/>
    <mergeCell ref="O46:Q46"/>
    <mergeCell ref="O47:Q47"/>
    <mergeCell ref="O44:Q44"/>
    <mergeCell ref="O20:Q20"/>
    <mergeCell ref="O26:Q26"/>
    <mergeCell ref="O32:Q32"/>
    <mergeCell ref="O33:Q33"/>
    <mergeCell ref="O38:Q38"/>
    <mergeCell ref="O30:Q30"/>
    <mergeCell ref="O34:Q34"/>
    <mergeCell ref="O35:Q35"/>
    <mergeCell ref="O37:Q37"/>
  </mergeCells>
  <phoneticPr fontId="1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A645-3246-47B1-AD69-28368562CE76}">
  <dimension ref="A1:E56"/>
  <sheetViews>
    <sheetView zoomScale="90" zoomScaleNormal="125" workbookViewId="0">
      <selection activeCell="D7" sqref="D7:D8"/>
    </sheetView>
  </sheetViews>
  <sheetFormatPr baseColWidth="10" defaultColWidth="8.83203125" defaultRowHeight="14"/>
  <cols>
    <col min="1" max="1" width="11.33203125" customWidth="1"/>
    <col min="2" max="2" width="47.33203125" customWidth="1"/>
    <col min="3" max="3" width="39.83203125" bestFit="1" customWidth="1"/>
    <col min="4" max="4" width="29.83203125" customWidth="1"/>
    <col min="5" max="5" width="34.83203125" bestFit="1" customWidth="1"/>
  </cols>
  <sheetData>
    <row r="1" spans="1:5" ht="16.5" customHeight="1">
      <c r="A1" s="4" t="s">
        <v>9</v>
      </c>
      <c r="B1" s="4" t="s">
        <v>118</v>
      </c>
    </row>
    <row r="2" spans="1:5" ht="15">
      <c r="A2" s="4" t="s">
        <v>10</v>
      </c>
      <c r="B2" s="29">
        <v>2566</v>
      </c>
    </row>
    <row r="3" spans="1:5" ht="28.5" customHeight="1"/>
    <row r="4" spans="1:5" ht="25" customHeight="1">
      <c r="A4" s="77"/>
      <c r="B4" s="184" t="s">
        <v>260</v>
      </c>
      <c r="C4" s="185"/>
      <c r="D4" s="185"/>
      <c r="E4" s="185"/>
    </row>
    <row r="5" spans="1:5" ht="31" customHeight="1">
      <c r="A5" s="5"/>
      <c r="B5" s="6" t="s">
        <v>36</v>
      </c>
      <c r="C5" s="8" t="s">
        <v>39</v>
      </c>
      <c r="D5" s="9" t="s">
        <v>38</v>
      </c>
      <c r="E5" s="7" t="s">
        <v>37</v>
      </c>
    </row>
    <row r="6" spans="1:5" ht="45">
      <c r="A6" s="10" t="s">
        <v>40</v>
      </c>
      <c r="B6" s="78" t="s">
        <v>41</v>
      </c>
      <c r="C6" s="79" t="s">
        <v>42</v>
      </c>
      <c r="D6" s="80" t="s">
        <v>43</v>
      </c>
      <c r="E6" s="81" t="s">
        <v>44</v>
      </c>
    </row>
    <row r="7" spans="1:5" ht="30">
      <c r="A7" s="11">
        <v>1</v>
      </c>
      <c r="B7" s="76" t="s">
        <v>247</v>
      </c>
      <c r="C7" s="76" t="s">
        <v>248</v>
      </c>
      <c r="D7" s="36" t="s">
        <v>124</v>
      </c>
      <c r="E7" s="76" t="s">
        <v>259</v>
      </c>
    </row>
    <row r="8" spans="1:5" ht="30">
      <c r="A8" s="11">
        <v>2</v>
      </c>
      <c r="B8" s="76"/>
      <c r="C8" t="s">
        <v>258</v>
      </c>
      <c r="D8" s="36" t="s">
        <v>125</v>
      </c>
      <c r="E8" s="76"/>
    </row>
    <row r="9" spans="1:5">
      <c r="A9" s="11">
        <v>3</v>
      </c>
      <c r="B9" s="76"/>
      <c r="C9" s="76" t="s">
        <v>222</v>
      </c>
      <c r="D9" s="76"/>
      <c r="E9" s="76"/>
    </row>
    <row r="10" spans="1:5">
      <c r="A10" s="11">
        <v>4</v>
      </c>
      <c r="B10" s="76"/>
      <c r="C10" s="76"/>
      <c r="D10" s="76"/>
      <c r="E10" s="36"/>
    </row>
    <row r="11" spans="1:5">
      <c r="A11" s="11">
        <v>5</v>
      </c>
      <c r="B11" s="76"/>
      <c r="C11" s="76"/>
      <c r="D11" s="76"/>
      <c r="E11" s="76"/>
    </row>
    <row r="13" spans="1:5" s="77" customFormat="1" ht="25" customHeight="1">
      <c r="B13" s="184" t="s">
        <v>156</v>
      </c>
      <c r="C13" s="185"/>
      <c r="D13" s="185"/>
      <c r="E13" s="185"/>
    </row>
    <row r="14" spans="1:5">
      <c r="A14" s="5"/>
      <c r="B14" s="6" t="s">
        <v>36</v>
      </c>
      <c r="C14" s="8" t="s">
        <v>39</v>
      </c>
      <c r="D14" s="9" t="s">
        <v>38</v>
      </c>
      <c r="E14" s="7" t="s">
        <v>37</v>
      </c>
    </row>
    <row r="15" spans="1:5" ht="45">
      <c r="A15" s="10" t="s">
        <v>40</v>
      </c>
      <c r="B15" s="78" t="s">
        <v>41</v>
      </c>
      <c r="C15" s="79" t="s">
        <v>42</v>
      </c>
      <c r="D15" s="80" t="s">
        <v>43</v>
      </c>
      <c r="E15" s="81" t="s">
        <v>44</v>
      </c>
    </row>
    <row r="16" spans="1:5" ht="15">
      <c r="A16" s="11">
        <v>1</v>
      </c>
      <c r="B16" s="76" t="s">
        <v>612</v>
      </c>
      <c r="C16" s="76" t="s">
        <v>261</v>
      </c>
      <c r="D16" s="36" t="s">
        <v>262</v>
      </c>
      <c r="E16" s="76"/>
    </row>
    <row r="17" spans="1:5" ht="15">
      <c r="A17" s="11">
        <v>2</v>
      </c>
      <c r="B17" s="76" t="s">
        <v>613</v>
      </c>
      <c r="C17" s="76"/>
      <c r="D17" s="36" t="s">
        <v>249</v>
      </c>
      <c r="E17" s="76"/>
    </row>
    <row r="18" spans="1:5">
      <c r="A18" s="11">
        <v>3</v>
      </c>
      <c r="B18" s="76" t="s">
        <v>95</v>
      </c>
      <c r="C18" s="76"/>
      <c r="D18" s="76" t="s">
        <v>263</v>
      </c>
      <c r="E18" s="12"/>
    </row>
    <row r="19" spans="1:5">
      <c r="A19" s="11">
        <v>4</v>
      </c>
      <c r="B19" s="76" t="s">
        <v>614</v>
      </c>
      <c r="C19" s="12"/>
      <c r="D19" s="76"/>
      <c r="E19" s="36"/>
    </row>
    <row r="20" spans="1:5">
      <c r="A20" s="11">
        <v>5</v>
      </c>
      <c r="B20" s="76" t="s">
        <v>615</v>
      </c>
      <c r="C20" s="12"/>
      <c r="D20" s="76"/>
      <c r="E20" s="76"/>
    </row>
    <row r="22" spans="1:5" ht="25" customHeight="1">
      <c r="B22" s="184" t="s">
        <v>157</v>
      </c>
      <c r="C22" s="185"/>
      <c r="D22" s="185"/>
      <c r="E22" s="185"/>
    </row>
    <row r="23" spans="1:5">
      <c r="A23" s="5"/>
      <c r="B23" s="6" t="s">
        <v>36</v>
      </c>
      <c r="C23" s="8" t="s">
        <v>39</v>
      </c>
      <c r="D23" s="9" t="s">
        <v>38</v>
      </c>
      <c r="E23" s="7" t="s">
        <v>37</v>
      </c>
    </row>
    <row r="24" spans="1:5" ht="45">
      <c r="A24" s="10" t="s">
        <v>40</v>
      </c>
      <c r="B24" s="78" t="s">
        <v>41</v>
      </c>
      <c r="C24" s="79" t="s">
        <v>42</v>
      </c>
      <c r="D24" s="80" t="s">
        <v>43</v>
      </c>
      <c r="E24" s="81" t="s">
        <v>44</v>
      </c>
    </row>
    <row r="25" spans="1:5">
      <c r="A25" s="11">
        <v>1</v>
      </c>
      <c r="B25" s="76" t="s">
        <v>177</v>
      </c>
      <c r="C25" s="76" t="s">
        <v>233</v>
      </c>
      <c r="D25" s="36"/>
      <c r="E25" s="76" t="s">
        <v>250</v>
      </c>
    </row>
    <row r="26" spans="1:5">
      <c r="A26" s="11">
        <v>2</v>
      </c>
      <c r="B26" s="76" t="s">
        <v>231</v>
      </c>
      <c r="C26" s="76" t="s">
        <v>235</v>
      </c>
      <c r="D26" s="36"/>
      <c r="E26" s="76"/>
    </row>
    <row r="27" spans="1:5">
      <c r="A27" s="11">
        <v>3</v>
      </c>
      <c r="B27" s="76"/>
      <c r="C27" s="76"/>
      <c r="D27" s="76"/>
      <c r="E27" s="76"/>
    </row>
    <row r="28" spans="1:5">
      <c r="A28" s="11">
        <v>4</v>
      </c>
      <c r="B28" s="76"/>
      <c r="C28" s="76"/>
      <c r="D28" s="76"/>
      <c r="E28" s="36"/>
    </row>
    <row r="29" spans="1:5">
      <c r="A29" s="11">
        <v>5</v>
      </c>
      <c r="B29" s="76"/>
      <c r="C29" s="76"/>
      <c r="D29" s="76"/>
      <c r="E29" s="76"/>
    </row>
    <row r="31" spans="1:5">
      <c r="B31" s="184" t="s">
        <v>158</v>
      </c>
      <c r="C31" s="185"/>
      <c r="D31" s="185"/>
      <c r="E31" s="185"/>
    </row>
    <row r="32" spans="1:5">
      <c r="A32" s="5"/>
      <c r="B32" s="6" t="s">
        <v>36</v>
      </c>
      <c r="C32" s="8" t="s">
        <v>39</v>
      </c>
      <c r="D32" s="9" t="s">
        <v>38</v>
      </c>
      <c r="E32" s="7" t="s">
        <v>37</v>
      </c>
    </row>
    <row r="33" spans="1:5" ht="45">
      <c r="A33" s="10" t="s">
        <v>40</v>
      </c>
      <c r="B33" s="78" t="s">
        <v>41</v>
      </c>
      <c r="C33" s="79" t="s">
        <v>42</v>
      </c>
      <c r="D33" s="80" t="s">
        <v>43</v>
      </c>
      <c r="E33" s="81" t="s">
        <v>44</v>
      </c>
    </row>
    <row r="34" spans="1:5" ht="15">
      <c r="A34" s="10">
        <v>1</v>
      </c>
      <c r="B34" s="36" t="s">
        <v>237</v>
      </c>
      <c r="C34" s="36" t="s">
        <v>264</v>
      </c>
      <c r="D34" s="36" t="s">
        <v>267</v>
      </c>
      <c r="E34" s="36" t="s">
        <v>185</v>
      </c>
    </row>
    <row r="35" spans="1:5">
      <c r="A35" s="10">
        <v>2</v>
      </c>
      <c r="B35" s="76" t="s">
        <v>265</v>
      </c>
      <c r="C35" s="76"/>
      <c r="D35" s="36"/>
      <c r="E35" s="76" t="s">
        <v>266</v>
      </c>
    </row>
    <row r="36" spans="1:5">
      <c r="A36" s="10">
        <v>3</v>
      </c>
      <c r="B36" s="76"/>
      <c r="C36" s="76"/>
      <c r="D36" s="76"/>
      <c r="E36" s="76"/>
    </row>
    <row r="37" spans="1:5">
      <c r="A37" s="10">
        <v>4</v>
      </c>
      <c r="B37" s="76"/>
      <c r="C37" s="76"/>
      <c r="D37" s="76"/>
      <c r="E37" s="12"/>
    </row>
    <row r="38" spans="1:5">
      <c r="A38" s="10">
        <v>5</v>
      </c>
      <c r="B38" s="76"/>
      <c r="C38" s="76"/>
      <c r="D38" s="76"/>
      <c r="E38" s="76"/>
    </row>
    <row r="40" spans="1:5">
      <c r="B40" s="184" t="s">
        <v>159</v>
      </c>
      <c r="C40" s="185"/>
      <c r="D40" s="185"/>
      <c r="E40" s="185"/>
    </row>
    <row r="41" spans="1:5">
      <c r="A41" s="5"/>
      <c r="B41" s="6" t="s">
        <v>36</v>
      </c>
      <c r="C41" s="8" t="s">
        <v>39</v>
      </c>
      <c r="D41" s="9" t="s">
        <v>38</v>
      </c>
      <c r="E41" s="7" t="s">
        <v>37</v>
      </c>
    </row>
    <row r="42" spans="1:5" ht="45">
      <c r="A42" s="10" t="s">
        <v>40</v>
      </c>
      <c r="B42" s="78" t="s">
        <v>41</v>
      </c>
      <c r="C42" s="79" t="s">
        <v>42</v>
      </c>
      <c r="D42" s="80" t="s">
        <v>43</v>
      </c>
      <c r="E42" s="81" t="s">
        <v>44</v>
      </c>
    </row>
    <row r="43" spans="1:5" ht="30">
      <c r="A43" s="10">
        <v>1</v>
      </c>
      <c r="B43" s="76" t="s">
        <v>251</v>
      </c>
      <c r="C43" s="36"/>
      <c r="D43" s="25" t="s">
        <v>200</v>
      </c>
      <c r="E43" s="36" t="s">
        <v>268</v>
      </c>
    </row>
    <row r="44" spans="1:5">
      <c r="A44" s="10">
        <v>2</v>
      </c>
      <c r="B44" s="76" t="s">
        <v>252</v>
      </c>
      <c r="C44" s="76"/>
      <c r="D44" s="25" t="s">
        <v>253</v>
      </c>
      <c r="E44" s="76"/>
    </row>
    <row r="45" spans="1:5">
      <c r="A45" s="10">
        <v>3</v>
      </c>
      <c r="B45" s="76"/>
      <c r="C45" s="76"/>
      <c r="D45" s="76"/>
      <c r="E45" s="76"/>
    </row>
    <row r="46" spans="1:5">
      <c r="A46" s="10">
        <v>4</v>
      </c>
      <c r="B46" s="76"/>
      <c r="C46" s="76"/>
      <c r="D46" s="76"/>
      <c r="E46" s="36"/>
    </row>
    <row r="47" spans="1:5">
      <c r="A47" s="10">
        <v>5</v>
      </c>
      <c r="B47" s="76"/>
      <c r="C47" s="76"/>
      <c r="D47" s="76"/>
      <c r="E47" s="76"/>
    </row>
    <row r="49" spans="1:5">
      <c r="B49" s="184" t="s">
        <v>254</v>
      </c>
      <c r="C49" s="185"/>
      <c r="D49" s="185"/>
      <c r="E49" s="185"/>
    </row>
    <row r="50" spans="1:5">
      <c r="A50" s="5"/>
      <c r="B50" s="6" t="s">
        <v>36</v>
      </c>
      <c r="C50" s="8" t="s">
        <v>39</v>
      </c>
      <c r="D50" s="9" t="s">
        <v>38</v>
      </c>
      <c r="E50" s="7" t="s">
        <v>37</v>
      </c>
    </row>
    <row r="51" spans="1:5" ht="45">
      <c r="A51" s="10" t="s">
        <v>40</v>
      </c>
      <c r="B51" s="78" t="s">
        <v>41</v>
      </c>
      <c r="C51" s="79" t="s">
        <v>42</v>
      </c>
      <c r="D51" s="80" t="s">
        <v>43</v>
      </c>
      <c r="E51" s="81" t="s">
        <v>44</v>
      </c>
    </row>
    <row r="52" spans="1:5" ht="15">
      <c r="A52" s="11">
        <v>1</v>
      </c>
      <c r="B52" s="76" t="s">
        <v>130</v>
      </c>
      <c r="C52" s="36" t="s">
        <v>255</v>
      </c>
      <c r="D52" s="36"/>
      <c r="E52" s="76"/>
    </row>
    <row r="53" spans="1:5">
      <c r="A53" s="11">
        <v>2</v>
      </c>
      <c r="B53" s="76" t="s">
        <v>269</v>
      </c>
      <c r="C53" s="76" t="s">
        <v>208</v>
      </c>
      <c r="D53" s="36"/>
      <c r="E53" s="76"/>
    </row>
    <row r="54" spans="1:5">
      <c r="A54" s="11">
        <v>3</v>
      </c>
      <c r="B54" s="76" t="s">
        <v>256</v>
      </c>
      <c r="C54" s="76"/>
      <c r="D54" s="76"/>
      <c r="E54" s="76"/>
    </row>
    <row r="55" spans="1:5">
      <c r="A55" s="11">
        <v>4</v>
      </c>
      <c r="B55" s="76" t="s">
        <v>257</v>
      </c>
      <c r="C55" s="76"/>
      <c r="D55" s="76"/>
      <c r="E55" s="36"/>
    </row>
    <row r="56" spans="1:5">
      <c r="A56" s="11">
        <v>5</v>
      </c>
      <c r="B56" s="76"/>
      <c r="C56" s="76"/>
      <c r="D56" s="76"/>
      <c r="E56" s="76"/>
    </row>
  </sheetData>
  <mergeCells count="6">
    <mergeCell ref="B49:E49"/>
    <mergeCell ref="B4:E4"/>
    <mergeCell ref="B13:E13"/>
    <mergeCell ref="B22:E22"/>
    <mergeCell ref="B31:E31"/>
    <mergeCell ref="B40:E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BECB7-ACA3-424F-B3E0-F411C14D4164}">
  <dimension ref="A1:Q116"/>
  <sheetViews>
    <sheetView topLeftCell="A90" zoomScale="143" zoomScaleNormal="125" workbookViewId="0">
      <selection activeCell="B100" sqref="B100:G100"/>
    </sheetView>
  </sheetViews>
  <sheetFormatPr baseColWidth="10" defaultColWidth="8.83203125" defaultRowHeight="14"/>
  <cols>
    <col min="1" max="1" width="32.5" customWidth="1"/>
    <col min="2" max="2" width="12.6640625" customWidth="1"/>
    <col min="3" max="3" width="8.6640625" customWidth="1"/>
    <col min="7" max="7" width="31.5" customWidth="1"/>
    <col min="8" max="8" width="8.83203125" style="145"/>
    <col min="9" max="9" width="11.6640625" customWidth="1"/>
    <col min="10" max="16" width="10.6640625" customWidth="1"/>
    <col min="17" max="17" width="8.83203125" style="115"/>
    <col min="18" max="18" width="27.5" bestFit="1" customWidth="1"/>
    <col min="19" max="19" width="13.33203125" bestFit="1" customWidth="1"/>
  </cols>
  <sheetData>
    <row r="1" spans="1:17" ht="15">
      <c r="A1" s="4" t="s">
        <v>9</v>
      </c>
      <c r="B1" s="4" t="s">
        <v>118</v>
      </c>
    </row>
    <row r="2" spans="1:17" ht="15">
      <c r="A2" s="4" t="s">
        <v>10</v>
      </c>
      <c r="B2" s="29">
        <v>2566</v>
      </c>
    </row>
    <row r="4" spans="1:17" ht="16" customHeight="1">
      <c r="A4" s="17" t="s">
        <v>155</v>
      </c>
      <c r="B4" s="200" t="s">
        <v>620</v>
      </c>
      <c r="C4" s="201"/>
      <c r="D4" s="201"/>
      <c r="E4" s="201"/>
      <c r="F4" s="201"/>
      <c r="G4" s="201"/>
    </row>
    <row r="5" spans="1:17" ht="60">
      <c r="A5" s="85" t="s">
        <v>45</v>
      </c>
      <c r="B5" s="196" t="s">
        <v>46</v>
      </c>
      <c r="C5" s="197"/>
      <c r="D5" s="197"/>
      <c r="E5" s="197"/>
      <c r="F5" s="197"/>
      <c r="G5" s="197"/>
      <c r="I5" s="12"/>
      <c r="J5" s="15" t="s">
        <v>78</v>
      </c>
      <c r="K5" s="15" t="s">
        <v>79</v>
      </c>
      <c r="L5" s="15" t="s">
        <v>80</v>
      </c>
      <c r="M5" s="15" t="s">
        <v>81</v>
      </c>
      <c r="N5" s="15" t="s">
        <v>60</v>
      </c>
      <c r="O5" s="15" t="s">
        <v>82</v>
      </c>
      <c r="P5" s="26" t="s">
        <v>83</v>
      </c>
    </row>
    <row r="6" spans="1:17" ht="18" customHeight="1">
      <c r="A6" s="187" t="s">
        <v>48</v>
      </c>
      <c r="B6" s="203" t="s">
        <v>310</v>
      </c>
      <c r="C6" s="204"/>
      <c r="D6" s="204"/>
      <c r="E6" s="204"/>
      <c r="F6" s="204"/>
      <c r="G6" s="204"/>
      <c r="I6" s="206" t="str">
        <f>B6</f>
        <v>ความเสี่ยง : การลดลงของปริมาณน้ำที่ใช้การได้</v>
      </c>
      <c r="J6" s="207"/>
      <c r="K6" s="207"/>
      <c r="L6" s="207"/>
      <c r="M6" s="207"/>
      <c r="N6" s="207"/>
      <c r="O6" s="207"/>
      <c r="P6" s="208"/>
    </row>
    <row r="7" spans="1:17" ht="16" customHeight="1">
      <c r="A7" s="188"/>
      <c r="B7" s="82" t="s">
        <v>109</v>
      </c>
      <c r="C7" s="202" t="s">
        <v>215</v>
      </c>
      <c r="D7" s="186" t="s">
        <v>215</v>
      </c>
      <c r="E7" s="186" t="s">
        <v>215</v>
      </c>
      <c r="F7" s="186" t="s">
        <v>215</v>
      </c>
      <c r="G7" s="186" t="s">
        <v>215</v>
      </c>
      <c r="I7" s="25" t="s">
        <v>51</v>
      </c>
      <c r="J7" s="75">
        <f>'8.ค่าน้ำหนักรายโครงการ '!C5</f>
        <v>22.25</v>
      </c>
      <c r="K7" s="75">
        <f>'8.ค่าน้ำหนักรายโครงการ '!D5</f>
        <v>14.25</v>
      </c>
      <c r="L7" s="75">
        <f>'8.ค่าน้ำหนักรายโครงการ '!E5</f>
        <v>14.25</v>
      </c>
      <c r="M7" s="75">
        <f>'8.ค่าน้ำหนักรายโครงการ '!F5</f>
        <v>19.5</v>
      </c>
      <c r="N7" s="75">
        <f>'8.ค่าน้ำหนักรายโครงการ '!G5</f>
        <v>14.75</v>
      </c>
      <c r="O7" s="75">
        <f>'8.ค่าน้ำหนักรายโครงการ '!H5</f>
        <v>7.75</v>
      </c>
      <c r="P7" s="75">
        <f t="shared" ref="P7:P18" si="0">SUM(J7:O7)</f>
        <v>92.75</v>
      </c>
    </row>
    <row r="8" spans="1:17" ht="16" customHeight="1">
      <c r="A8" s="188"/>
      <c r="B8" s="82" t="s">
        <v>110</v>
      </c>
      <c r="C8" s="202" t="s">
        <v>216</v>
      </c>
      <c r="D8" s="186" t="s">
        <v>216</v>
      </c>
      <c r="E8" s="186" t="s">
        <v>216</v>
      </c>
      <c r="F8" s="186" t="s">
        <v>216</v>
      </c>
      <c r="G8" s="186" t="s">
        <v>216</v>
      </c>
      <c r="I8" s="25" t="s">
        <v>52</v>
      </c>
      <c r="J8" s="75">
        <f>'8.ค่าน้ำหนักรายโครงการ '!C6</f>
        <v>22.75</v>
      </c>
      <c r="K8" s="75">
        <f>'8.ค่าน้ำหนักรายโครงการ '!D6</f>
        <v>13</v>
      </c>
      <c r="L8" s="75">
        <f>'8.ค่าน้ำหนักรายโครงการ '!E6</f>
        <v>13.25</v>
      </c>
      <c r="M8" s="75">
        <f>'8.ค่าน้ำหนักรายโครงการ '!F6</f>
        <v>17.25</v>
      </c>
      <c r="N8" s="75">
        <f>'8.ค่าน้ำหนักรายโครงการ '!G6</f>
        <v>12.75</v>
      </c>
      <c r="O8" s="75">
        <f>'8.ค่าน้ำหนักรายโครงการ '!H6</f>
        <v>7.75</v>
      </c>
      <c r="P8" s="75">
        <f t="shared" si="0"/>
        <v>86.75</v>
      </c>
    </row>
    <row r="9" spans="1:17" ht="16" customHeight="1">
      <c r="A9" s="188"/>
      <c r="B9" s="82" t="s">
        <v>111</v>
      </c>
      <c r="C9" s="202" t="s">
        <v>217</v>
      </c>
      <c r="D9" s="186" t="s">
        <v>217</v>
      </c>
      <c r="E9" s="186" t="s">
        <v>217</v>
      </c>
      <c r="F9" s="186" t="s">
        <v>217</v>
      </c>
      <c r="G9" s="186" t="s">
        <v>217</v>
      </c>
      <c r="I9" s="25" t="s">
        <v>53</v>
      </c>
      <c r="J9" s="75">
        <f>'8.ค่าน้ำหนักรายโครงการ '!C7</f>
        <v>19.5</v>
      </c>
      <c r="K9" s="75">
        <f>'8.ค่าน้ำหนักรายโครงการ '!D7</f>
        <v>12.25</v>
      </c>
      <c r="L9" s="75">
        <f>'8.ค่าน้ำหนักรายโครงการ '!E7</f>
        <v>11.75</v>
      </c>
      <c r="M9" s="75">
        <f>'8.ค่าน้ำหนักรายโครงการ '!F7</f>
        <v>16.75</v>
      </c>
      <c r="N9" s="75">
        <f>'8.ค่าน้ำหนักรายโครงการ '!G7</f>
        <v>11.75</v>
      </c>
      <c r="O9" s="75">
        <f>'8.ค่าน้ำหนักรายโครงการ '!H7</f>
        <v>7.5</v>
      </c>
      <c r="P9" s="75">
        <f t="shared" si="0"/>
        <v>79.5</v>
      </c>
    </row>
    <row r="10" spans="1:17" ht="16" customHeight="1">
      <c r="A10" s="188"/>
      <c r="B10" s="141" t="s">
        <v>113</v>
      </c>
      <c r="C10" s="193" t="s">
        <v>219</v>
      </c>
      <c r="D10" s="193" t="s">
        <v>219</v>
      </c>
      <c r="E10" s="193" t="s">
        <v>219</v>
      </c>
      <c r="F10" s="193" t="s">
        <v>219</v>
      </c>
      <c r="G10" s="193" t="s">
        <v>219</v>
      </c>
      <c r="I10" s="25" t="s">
        <v>55</v>
      </c>
      <c r="J10" s="75">
        <f>'8.ค่าน้ำหนักรายโครงการ '!C9</f>
        <v>18.5</v>
      </c>
      <c r="K10" s="75">
        <f>'8.ค่าน้ำหนักรายโครงการ '!D9</f>
        <v>13</v>
      </c>
      <c r="L10" s="75">
        <f>'8.ค่าน้ำหนักรายโครงการ '!E9</f>
        <v>11.75</v>
      </c>
      <c r="M10" s="75">
        <f>'8.ค่าน้ำหนักรายโครงการ '!F9</f>
        <v>16.75</v>
      </c>
      <c r="N10" s="75">
        <f>'8.ค่าน้ำหนักรายโครงการ '!G9</f>
        <v>11.75</v>
      </c>
      <c r="O10" s="75">
        <f>'8.ค่าน้ำหนักรายโครงการ '!H9</f>
        <v>6.5</v>
      </c>
      <c r="P10" s="75">
        <f t="shared" si="0"/>
        <v>78.25</v>
      </c>
    </row>
    <row r="11" spans="1:17" ht="16" customHeight="1">
      <c r="A11" s="188"/>
      <c r="B11" s="141" t="s">
        <v>584</v>
      </c>
      <c r="C11" s="193" t="s">
        <v>574</v>
      </c>
      <c r="D11" s="193"/>
      <c r="E11" s="193"/>
      <c r="F11" s="193"/>
      <c r="G11" s="193"/>
      <c r="H11" s="146"/>
      <c r="I11" s="112" t="str">
        <f>B11</f>
        <v>โครงการที่ 10</v>
      </c>
      <c r="J11" s="113">
        <v>25</v>
      </c>
      <c r="K11" s="113">
        <v>15</v>
      </c>
      <c r="L11" s="113">
        <v>15</v>
      </c>
      <c r="M11" s="113">
        <v>20</v>
      </c>
      <c r="N11" s="113">
        <v>14</v>
      </c>
      <c r="O11" s="113">
        <v>10</v>
      </c>
      <c r="P11" s="75">
        <f t="shared" si="0"/>
        <v>99</v>
      </c>
      <c r="Q11" s="116"/>
    </row>
    <row r="12" spans="1:17" ht="16" customHeight="1">
      <c r="A12" s="188"/>
      <c r="B12" s="141" t="s">
        <v>585</v>
      </c>
      <c r="C12" s="193" t="s">
        <v>575</v>
      </c>
      <c r="D12" s="193"/>
      <c r="E12" s="193"/>
      <c r="F12" s="193"/>
      <c r="G12" s="193"/>
      <c r="H12" s="146"/>
      <c r="I12" s="112" t="str">
        <f t="shared" ref="I12:I18" si="1">B12</f>
        <v>โครงการที่ 11</v>
      </c>
      <c r="J12" s="113">
        <v>25</v>
      </c>
      <c r="K12" s="113">
        <v>15</v>
      </c>
      <c r="L12" s="113">
        <v>15</v>
      </c>
      <c r="M12" s="113">
        <v>20</v>
      </c>
      <c r="N12" s="113">
        <v>14</v>
      </c>
      <c r="O12" s="113">
        <v>10</v>
      </c>
      <c r="P12" s="75">
        <f t="shared" si="0"/>
        <v>99</v>
      </c>
      <c r="Q12" s="116"/>
    </row>
    <row r="13" spans="1:17" ht="16" customHeight="1">
      <c r="A13" s="188"/>
      <c r="B13" s="141" t="s">
        <v>586</v>
      </c>
      <c r="C13" s="193" t="s">
        <v>576</v>
      </c>
      <c r="D13" s="193"/>
      <c r="E13" s="193"/>
      <c r="F13" s="193"/>
      <c r="G13" s="193"/>
      <c r="H13" s="146"/>
      <c r="I13" s="112" t="str">
        <f t="shared" si="1"/>
        <v>โครงการที่ 12</v>
      </c>
      <c r="J13" s="113">
        <v>25</v>
      </c>
      <c r="K13" s="113">
        <v>13</v>
      </c>
      <c r="L13" s="113">
        <v>15</v>
      </c>
      <c r="M13" s="113">
        <v>20</v>
      </c>
      <c r="N13" s="113">
        <v>15</v>
      </c>
      <c r="O13" s="113">
        <v>10</v>
      </c>
      <c r="P13" s="75">
        <f t="shared" si="0"/>
        <v>98</v>
      </c>
      <c r="Q13" s="116"/>
    </row>
    <row r="14" spans="1:17" ht="16" customHeight="1">
      <c r="A14" s="188"/>
      <c r="B14" s="141" t="s">
        <v>587</v>
      </c>
      <c r="C14" s="193" t="s">
        <v>577</v>
      </c>
      <c r="D14" s="193"/>
      <c r="E14" s="193"/>
      <c r="F14" s="193"/>
      <c r="G14" s="193"/>
      <c r="H14" s="146"/>
      <c r="I14" s="112" t="str">
        <f t="shared" si="1"/>
        <v>โครงการที่ 13</v>
      </c>
      <c r="J14" s="113">
        <v>25</v>
      </c>
      <c r="K14" s="113">
        <v>13</v>
      </c>
      <c r="L14" s="113">
        <v>15</v>
      </c>
      <c r="M14" s="113">
        <v>18</v>
      </c>
      <c r="N14" s="113">
        <v>15</v>
      </c>
      <c r="O14" s="113">
        <v>8</v>
      </c>
      <c r="P14" s="75">
        <f t="shared" si="0"/>
        <v>94</v>
      </c>
      <c r="Q14" s="116"/>
    </row>
    <row r="15" spans="1:17" ht="16" customHeight="1">
      <c r="A15" s="188"/>
      <c r="B15" s="141" t="s">
        <v>588</v>
      </c>
      <c r="C15" s="193" t="s">
        <v>578</v>
      </c>
      <c r="D15" s="193"/>
      <c r="E15" s="193"/>
      <c r="F15" s="193"/>
      <c r="G15" s="193"/>
      <c r="H15" s="146"/>
      <c r="I15" s="112" t="str">
        <f t="shared" si="1"/>
        <v>โครงการที่ 14</v>
      </c>
      <c r="J15" s="113">
        <v>24</v>
      </c>
      <c r="K15" s="113">
        <v>15</v>
      </c>
      <c r="L15" s="113">
        <v>15</v>
      </c>
      <c r="M15" s="113">
        <v>18</v>
      </c>
      <c r="N15" s="113">
        <v>15</v>
      </c>
      <c r="O15" s="113">
        <v>8</v>
      </c>
      <c r="P15" s="75">
        <f t="shared" si="0"/>
        <v>95</v>
      </c>
      <c r="Q15" s="116"/>
    </row>
    <row r="16" spans="1:17" ht="16" customHeight="1">
      <c r="A16" s="188"/>
      <c r="B16" s="141" t="s">
        <v>589</v>
      </c>
      <c r="C16" s="193" t="s">
        <v>579</v>
      </c>
      <c r="D16" s="193"/>
      <c r="E16" s="193"/>
      <c r="F16" s="193"/>
      <c r="G16" s="193"/>
      <c r="H16" s="146"/>
      <c r="I16" s="112" t="str">
        <f t="shared" si="1"/>
        <v>โครงการที่ 15</v>
      </c>
      <c r="J16" s="113">
        <v>24</v>
      </c>
      <c r="K16" s="113">
        <v>15</v>
      </c>
      <c r="L16" s="113">
        <v>15</v>
      </c>
      <c r="M16" s="113">
        <v>18</v>
      </c>
      <c r="N16" s="113">
        <v>15</v>
      </c>
      <c r="O16" s="113">
        <v>7</v>
      </c>
      <c r="P16" s="75">
        <f t="shared" si="0"/>
        <v>94</v>
      </c>
      <c r="Q16" s="116"/>
    </row>
    <row r="17" spans="1:17" ht="16" customHeight="1">
      <c r="A17" s="188"/>
      <c r="B17" s="141" t="s">
        <v>616</v>
      </c>
      <c r="C17" s="193" t="s">
        <v>580</v>
      </c>
      <c r="D17" s="193"/>
      <c r="E17" s="193"/>
      <c r="F17" s="193"/>
      <c r="G17" s="193"/>
      <c r="H17" s="146"/>
      <c r="I17" s="112" t="str">
        <f t="shared" si="1"/>
        <v>โครงการที่ 16</v>
      </c>
      <c r="J17" s="113">
        <v>24</v>
      </c>
      <c r="K17" s="113">
        <v>15</v>
      </c>
      <c r="L17" s="113">
        <v>15</v>
      </c>
      <c r="M17" s="113">
        <v>18</v>
      </c>
      <c r="N17" s="113">
        <v>15</v>
      </c>
      <c r="O17" s="113">
        <v>6</v>
      </c>
      <c r="P17" s="75">
        <f t="shared" si="0"/>
        <v>93</v>
      </c>
      <c r="Q17" s="116"/>
    </row>
    <row r="18" spans="1:17" ht="16" customHeight="1">
      <c r="A18" s="189"/>
      <c r="B18" s="141" t="s">
        <v>617</v>
      </c>
      <c r="C18" s="193" t="s">
        <v>581</v>
      </c>
      <c r="D18" s="193"/>
      <c r="E18" s="193"/>
      <c r="F18" s="193"/>
      <c r="G18" s="193"/>
      <c r="H18" s="146"/>
      <c r="I18" s="112" t="str">
        <f t="shared" si="1"/>
        <v>โครงการที่ 17</v>
      </c>
      <c r="J18" s="113">
        <v>15</v>
      </c>
      <c r="K18" s="113">
        <v>15</v>
      </c>
      <c r="L18" s="113">
        <v>15</v>
      </c>
      <c r="M18" s="113">
        <v>20</v>
      </c>
      <c r="N18" s="113">
        <v>10</v>
      </c>
      <c r="O18" s="113">
        <v>10</v>
      </c>
      <c r="P18" s="75">
        <f t="shared" si="0"/>
        <v>85</v>
      </c>
      <c r="Q18" s="116"/>
    </row>
    <row r="19" spans="1:17" ht="18" customHeight="1">
      <c r="A19" s="210" t="s">
        <v>49</v>
      </c>
      <c r="B19" s="194" t="s">
        <v>310</v>
      </c>
      <c r="C19" s="195"/>
      <c r="D19" s="195"/>
      <c r="E19" s="195"/>
      <c r="F19" s="195"/>
      <c r="G19" s="195"/>
      <c r="I19" s="206" t="str">
        <f>B19</f>
        <v>ความเสี่ยง : การลดลงของปริมาณน้ำที่ใช้การได้</v>
      </c>
      <c r="J19" s="207"/>
      <c r="K19" s="207"/>
      <c r="L19" s="207"/>
      <c r="M19" s="207"/>
      <c r="N19" s="207"/>
      <c r="O19" s="207"/>
      <c r="P19" s="208"/>
    </row>
    <row r="20" spans="1:17" ht="16" customHeight="1">
      <c r="A20" s="210"/>
      <c r="B20" s="141" t="s">
        <v>112</v>
      </c>
      <c r="C20" s="202" t="s">
        <v>218</v>
      </c>
      <c r="D20" s="186" t="s">
        <v>218</v>
      </c>
      <c r="E20" s="186" t="s">
        <v>218</v>
      </c>
      <c r="F20" s="186" t="s">
        <v>218</v>
      </c>
      <c r="G20" s="186" t="s">
        <v>218</v>
      </c>
      <c r="I20" s="25" t="s">
        <v>54</v>
      </c>
      <c r="J20" s="75">
        <f>'8.ค่าน้ำหนักรายโครงการ '!C11</f>
        <v>16.75</v>
      </c>
      <c r="K20" s="75">
        <f>'8.ค่าน้ำหนักรายโครงการ '!D11</f>
        <v>13</v>
      </c>
      <c r="L20" s="75">
        <f>'8.ค่าน้ำหนักรายโครงการ '!E11</f>
        <v>9.75</v>
      </c>
      <c r="M20" s="75">
        <f>'8.ค่าน้ำหนักรายโครงการ '!F11</f>
        <v>18</v>
      </c>
      <c r="N20" s="75">
        <f>'8.ค่าน้ำหนักรายโครงการ '!G11</f>
        <v>13</v>
      </c>
      <c r="O20" s="75">
        <f>'8.ค่าน้ำหนักรายโครงการ '!H11</f>
        <v>6</v>
      </c>
      <c r="P20" s="75">
        <f t="shared" ref="P20" si="2">SUM(J20:O20)</f>
        <v>76.5</v>
      </c>
    </row>
    <row r="21" spans="1:17" ht="16" customHeight="1">
      <c r="A21" s="210"/>
      <c r="B21" s="195" t="s">
        <v>276</v>
      </c>
      <c r="C21" s="195"/>
      <c r="D21" s="195"/>
      <c r="E21" s="195"/>
      <c r="F21" s="195"/>
      <c r="G21" s="195"/>
      <c r="I21" s="206" t="str">
        <f>B21</f>
        <v>ความเสี่ยง : ความขัดแย้งของผู้ใช้น้ำ</v>
      </c>
      <c r="J21" s="207"/>
      <c r="K21" s="207"/>
      <c r="L21" s="207"/>
      <c r="M21" s="207"/>
      <c r="N21" s="207"/>
      <c r="O21" s="207"/>
      <c r="P21" s="208"/>
    </row>
    <row r="22" spans="1:17" ht="16" customHeight="1">
      <c r="A22" s="210"/>
      <c r="B22" s="141" t="s">
        <v>114</v>
      </c>
      <c r="C22" s="193" t="s">
        <v>220</v>
      </c>
      <c r="D22" s="193" t="s">
        <v>220</v>
      </c>
      <c r="E22" s="193" t="s">
        <v>220</v>
      </c>
      <c r="F22" s="193" t="s">
        <v>220</v>
      </c>
      <c r="G22" s="193" t="s">
        <v>220</v>
      </c>
      <c r="I22" s="25" t="s">
        <v>56</v>
      </c>
      <c r="J22" s="75">
        <f>'8.ค่าน้ำหนักรายโครงการ '!C10</f>
        <v>15.25</v>
      </c>
      <c r="K22" s="75">
        <f>'8.ค่าน้ำหนักรายโครงการ '!D10</f>
        <v>12.75</v>
      </c>
      <c r="L22" s="75">
        <f>'8.ค่าน้ำหนักรายโครงการ '!E10</f>
        <v>11.5</v>
      </c>
      <c r="M22" s="75">
        <f>'8.ค่าน้ำหนักรายโครงการ '!F10</f>
        <v>15.5</v>
      </c>
      <c r="N22" s="75">
        <f>'8.ค่าน้ำหนักรายโครงการ '!G10</f>
        <v>13.25</v>
      </c>
      <c r="O22" s="75">
        <f>'8.ค่าน้ำหนักรายโครงการ '!H10</f>
        <v>5.75</v>
      </c>
      <c r="P22" s="75">
        <f t="shared" ref="P22:P29" si="3">SUM(J22:O22)</f>
        <v>74</v>
      </c>
    </row>
    <row r="23" spans="1:17" ht="16" customHeight="1">
      <c r="A23" s="210"/>
      <c r="B23" s="195" t="s">
        <v>277</v>
      </c>
      <c r="C23" s="195"/>
      <c r="D23" s="195"/>
      <c r="E23" s="195"/>
      <c r="F23" s="195"/>
      <c r="G23" s="195"/>
      <c r="I23" s="206" t="str">
        <f>B23</f>
        <v>ความเสี่ยง : ความเสียหายต่อระบบสาธารณูปโภค</v>
      </c>
      <c r="J23" s="207"/>
      <c r="K23" s="207"/>
      <c r="L23" s="207"/>
      <c r="M23" s="207"/>
      <c r="N23" s="207"/>
      <c r="O23" s="207"/>
      <c r="P23" s="208"/>
    </row>
    <row r="24" spans="1:17" ht="16" customHeight="1">
      <c r="A24" s="210"/>
      <c r="B24" s="141" t="s">
        <v>115</v>
      </c>
      <c r="C24" s="193" t="s">
        <v>221</v>
      </c>
      <c r="D24" s="193" t="s">
        <v>221</v>
      </c>
      <c r="E24" s="193" t="s">
        <v>221</v>
      </c>
      <c r="F24" s="193" t="s">
        <v>221</v>
      </c>
      <c r="G24" s="193" t="s">
        <v>221</v>
      </c>
      <c r="I24" s="25" t="s">
        <v>57</v>
      </c>
      <c r="J24" s="75">
        <f>'8.ค่าน้ำหนักรายโครงการ '!C11</f>
        <v>16.75</v>
      </c>
      <c r="K24" s="75">
        <f>'8.ค่าน้ำหนักรายโครงการ '!D11</f>
        <v>13</v>
      </c>
      <c r="L24" s="75">
        <f>'8.ค่าน้ำหนักรายโครงการ '!E11</f>
        <v>9.75</v>
      </c>
      <c r="M24" s="75">
        <f>'8.ค่าน้ำหนักรายโครงการ '!F11</f>
        <v>18</v>
      </c>
      <c r="N24" s="75">
        <f>'8.ค่าน้ำหนักรายโครงการ '!G11</f>
        <v>13</v>
      </c>
      <c r="O24" s="75">
        <f>'8.ค่าน้ำหนักรายโครงการ '!H11</f>
        <v>6</v>
      </c>
      <c r="P24" s="75">
        <f t="shared" si="3"/>
        <v>76.5</v>
      </c>
    </row>
    <row r="25" spans="1:17" ht="16" customHeight="1">
      <c r="A25" s="210"/>
      <c r="B25" s="141" t="s">
        <v>618</v>
      </c>
      <c r="C25" s="193" t="s">
        <v>582</v>
      </c>
      <c r="D25" s="193"/>
      <c r="E25" s="193"/>
      <c r="F25" s="193"/>
      <c r="G25" s="193"/>
      <c r="I25" s="112" t="str">
        <f t="shared" ref="I25:I26" si="4">B25</f>
        <v>โครงการที่ 18</v>
      </c>
      <c r="J25" s="113">
        <v>25</v>
      </c>
      <c r="K25" s="113">
        <v>10</v>
      </c>
      <c r="L25" s="113">
        <v>15</v>
      </c>
      <c r="M25" s="113">
        <v>20</v>
      </c>
      <c r="N25" s="113">
        <v>10</v>
      </c>
      <c r="O25" s="113">
        <v>5</v>
      </c>
      <c r="P25" s="75">
        <f t="shared" ref="P25:P26" si="5">SUM(J25:O25)</f>
        <v>85</v>
      </c>
    </row>
    <row r="26" spans="1:17" ht="16" customHeight="1">
      <c r="A26" s="210"/>
      <c r="B26" s="141" t="s">
        <v>619</v>
      </c>
      <c r="C26" s="193" t="s">
        <v>583</v>
      </c>
      <c r="D26" s="193"/>
      <c r="E26" s="193"/>
      <c r="F26" s="193"/>
      <c r="G26" s="193"/>
      <c r="I26" s="112" t="str">
        <f t="shared" si="4"/>
        <v>โครงการที่ 19</v>
      </c>
      <c r="J26" s="113">
        <v>25</v>
      </c>
      <c r="K26" s="113">
        <v>15</v>
      </c>
      <c r="L26" s="113">
        <v>15</v>
      </c>
      <c r="M26" s="113">
        <v>18</v>
      </c>
      <c r="N26" s="113">
        <v>12</v>
      </c>
      <c r="O26" s="113">
        <v>10</v>
      </c>
      <c r="P26" s="75">
        <f t="shared" si="5"/>
        <v>95</v>
      </c>
    </row>
    <row r="27" spans="1:17" ht="16" customHeight="1">
      <c r="A27" s="210"/>
      <c r="B27" s="195" t="s">
        <v>278</v>
      </c>
      <c r="C27" s="195"/>
      <c r="D27" s="195"/>
      <c r="E27" s="195"/>
      <c r="F27" s="195"/>
      <c r="G27" s="195"/>
      <c r="I27" s="206" t="str">
        <f>B27</f>
        <v>ความเสี่ยง : คุณภาพน้ำลดลง</v>
      </c>
      <c r="J27" s="207"/>
      <c r="K27" s="207"/>
      <c r="L27" s="207"/>
      <c r="M27" s="207"/>
      <c r="N27" s="207"/>
      <c r="O27" s="207"/>
      <c r="P27" s="208"/>
    </row>
    <row r="28" spans="1:17" ht="16" customHeight="1">
      <c r="A28" s="210"/>
      <c r="B28" s="82" t="s">
        <v>116</v>
      </c>
      <c r="C28" s="193" t="s">
        <v>223</v>
      </c>
      <c r="D28" s="193" t="s">
        <v>223</v>
      </c>
      <c r="E28" s="193" t="s">
        <v>223</v>
      </c>
      <c r="F28" s="193" t="s">
        <v>223</v>
      </c>
      <c r="G28" s="193" t="s">
        <v>223</v>
      </c>
      <c r="I28" s="25" t="s">
        <v>58</v>
      </c>
      <c r="J28" s="75">
        <f>'8.ค่าน้ำหนักรายโครงการ '!C12</f>
        <v>16.75</v>
      </c>
      <c r="K28" s="75">
        <f>'8.ค่าน้ำหนักรายโครงการ '!D12</f>
        <v>13</v>
      </c>
      <c r="L28" s="75">
        <f>'8.ค่าน้ำหนักรายโครงการ '!E12</f>
        <v>9.75</v>
      </c>
      <c r="M28" s="75">
        <f>'8.ค่าน้ำหนักรายโครงการ '!F12</f>
        <v>17.75</v>
      </c>
      <c r="N28" s="75">
        <f>'8.ค่าน้ำหนักรายโครงการ '!G12</f>
        <v>13</v>
      </c>
      <c r="O28" s="75">
        <f>'8.ค่าน้ำหนักรายโครงการ '!H12</f>
        <v>5.75</v>
      </c>
      <c r="P28" s="75">
        <f t="shared" si="3"/>
        <v>76</v>
      </c>
    </row>
    <row r="29" spans="1:17" ht="16" customHeight="1">
      <c r="A29" s="210"/>
      <c r="B29" s="82" t="s">
        <v>117</v>
      </c>
      <c r="C29" s="193" t="s">
        <v>224</v>
      </c>
      <c r="D29" s="193" t="s">
        <v>224</v>
      </c>
      <c r="E29" s="193" t="s">
        <v>224</v>
      </c>
      <c r="F29" s="193" t="s">
        <v>224</v>
      </c>
      <c r="G29" s="193" t="s">
        <v>224</v>
      </c>
      <c r="I29" s="25" t="s">
        <v>59</v>
      </c>
      <c r="J29" s="75">
        <f>'8.ค่าน้ำหนักรายโครงการ '!C13</f>
        <v>16</v>
      </c>
      <c r="K29" s="75">
        <f>'8.ค่าน้ำหนักรายโครงการ '!D13</f>
        <v>12.5</v>
      </c>
      <c r="L29" s="75">
        <f>'8.ค่าน้ำหนักรายโครงการ '!E13</f>
        <v>10.25</v>
      </c>
      <c r="M29" s="75">
        <f>'8.ค่าน้ำหนักรายโครงการ '!F13</f>
        <v>18</v>
      </c>
      <c r="N29" s="75">
        <f>'8.ค่าน้ำหนักรายโครงการ '!G13</f>
        <v>11.75</v>
      </c>
      <c r="O29" s="75">
        <f>'8.ค่าน้ำหนักรายโครงการ '!H13</f>
        <v>5.75</v>
      </c>
      <c r="P29" s="75">
        <f t="shared" si="3"/>
        <v>74.25</v>
      </c>
    </row>
    <row r="30" spans="1:17">
      <c r="A30" s="83" t="s">
        <v>50</v>
      </c>
      <c r="B30" s="82"/>
      <c r="C30" s="193"/>
      <c r="D30" s="193"/>
      <c r="E30" s="193"/>
      <c r="F30" s="193"/>
      <c r="G30" s="193"/>
      <c r="I30" s="12"/>
      <c r="J30" s="31"/>
      <c r="K30" s="31"/>
      <c r="L30" s="31"/>
      <c r="M30" s="31"/>
      <c r="N30" s="31"/>
      <c r="O30" s="31"/>
      <c r="P30" s="32">
        <f t="shared" ref="P30" si="6">SUM(J30:O30)</f>
        <v>0</v>
      </c>
    </row>
    <row r="34" spans="1:16" ht="16" customHeight="1">
      <c r="A34" s="17" t="s">
        <v>156</v>
      </c>
      <c r="B34" s="200" t="s">
        <v>610</v>
      </c>
      <c r="C34" s="201"/>
      <c r="D34" s="201"/>
      <c r="E34" s="201"/>
      <c r="F34" s="201"/>
      <c r="G34" s="201"/>
    </row>
    <row r="35" spans="1:16" ht="60">
      <c r="A35" s="85" t="s">
        <v>45</v>
      </c>
      <c r="B35" s="196" t="s">
        <v>46</v>
      </c>
      <c r="C35" s="197"/>
      <c r="D35" s="197"/>
      <c r="E35" s="197"/>
      <c r="F35" s="197"/>
      <c r="G35" s="197"/>
      <c r="I35" s="12"/>
      <c r="J35" s="15" t="s">
        <v>78</v>
      </c>
      <c r="K35" s="15" t="s">
        <v>79</v>
      </c>
      <c r="L35" s="15" t="s">
        <v>80</v>
      </c>
      <c r="M35" s="15" t="s">
        <v>81</v>
      </c>
      <c r="N35" s="15" t="s">
        <v>60</v>
      </c>
      <c r="O35" s="15" t="s">
        <v>82</v>
      </c>
      <c r="P35" s="26" t="s">
        <v>83</v>
      </c>
    </row>
    <row r="36" spans="1:16" ht="14" customHeight="1">
      <c r="A36" s="96" t="s">
        <v>48</v>
      </c>
      <c r="B36" s="203" t="s">
        <v>285</v>
      </c>
      <c r="C36" s="204"/>
      <c r="D36" s="204"/>
      <c r="E36" s="204"/>
      <c r="F36" s="204"/>
      <c r="G36" s="204"/>
      <c r="I36" s="206" t="str">
        <f>B36</f>
        <v>ความเสี่ยง : ขาดแหล่งน้ำเพื่อการเกษตร /คุณภาพดินและน้ำเสื่อมโทรม / ความชื้นในดินลดลง</v>
      </c>
      <c r="J36" s="207"/>
      <c r="K36" s="207"/>
      <c r="L36" s="207"/>
      <c r="M36" s="207"/>
      <c r="N36" s="207"/>
      <c r="O36" s="207"/>
      <c r="P36" s="208"/>
    </row>
    <row r="37" spans="1:16" ht="16" customHeight="1">
      <c r="A37" s="97"/>
      <c r="B37" s="30" t="s">
        <v>109</v>
      </c>
      <c r="C37" s="193" t="s">
        <v>270</v>
      </c>
      <c r="D37" s="193" t="s">
        <v>225</v>
      </c>
      <c r="E37" s="193" t="s">
        <v>225</v>
      </c>
      <c r="F37" s="193" t="s">
        <v>225</v>
      </c>
      <c r="G37" s="193" t="s">
        <v>225</v>
      </c>
      <c r="I37" s="25" t="s">
        <v>51</v>
      </c>
      <c r="J37" s="75">
        <f>'8.ค่าน้ำหนักรายโครงการ '!C21</f>
        <v>23</v>
      </c>
      <c r="K37" s="75">
        <f>'8.ค่าน้ำหนักรายโครงการ '!D21</f>
        <v>13.8</v>
      </c>
      <c r="L37" s="75">
        <f>'8.ค่าน้ำหนักรายโครงการ '!E21</f>
        <v>14.4</v>
      </c>
      <c r="M37" s="75">
        <f>'8.ค่าน้ำหนักรายโครงการ '!F21</f>
        <v>19</v>
      </c>
      <c r="N37" s="75">
        <f>'8.ค่าน้ำหนักรายโครงการ '!G21</f>
        <v>13.4</v>
      </c>
      <c r="O37" s="75">
        <f>'8.ค่าน้ำหนักรายโครงการ '!H21</f>
        <v>7.8</v>
      </c>
      <c r="P37" s="75">
        <f>SUM(J37:O37)</f>
        <v>91.399999999999991</v>
      </c>
    </row>
    <row r="38" spans="1:16" ht="16" customHeight="1">
      <c r="A38" s="97"/>
      <c r="B38" s="203" t="s">
        <v>288</v>
      </c>
      <c r="C38" s="204"/>
      <c r="D38" s="204"/>
      <c r="E38" s="204"/>
      <c r="F38" s="204"/>
      <c r="G38" s="204"/>
      <c r="I38" s="206" t="str">
        <f>B38</f>
        <v>ความเสี่ยง : โรคระบาดในสัตว์-สัตว์น้ำ</v>
      </c>
      <c r="J38" s="207"/>
      <c r="K38" s="207"/>
      <c r="L38" s="207"/>
      <c r="M38" s="207"/>
      <c r="N38" s="207"/>
      <c r="O38" s="207"/>
      <c r="P38" s="208"/>
    </row>
    <row r="39" spans="1:16" ht="16" customHeight="1">
      <c r="A39" s="97"/>
      <c r="B39" s="30" t="s">
        <v>112</v>
      </c>
      <c r="C39" s="193" t="s">
        <v>273</v>
      </c>
      <c r="D39" s="193" t="s">
        <v>228</v>
      </c>
      <c r="E39" s="193" t="s">
        <v>228</v>
      </c>
      <c r="F39" s="193" t="s">
        <v>228</v>
      </c>
      <c r="G39" s="193" t="s">
        <v>228</v>
      </c>
      <c r="I39" s="25" t="s">
        <v>54</v>
      </c>
      <c r="J39" s="75">
        <f>'8.ค่าน้ำหนักรายโครงการ '!C24</f>
        <v>22.6</v>
      </c>
      <c r="K39" s="75">
        <f>'8.ค่าน้ำหนักรายโครงการ '!D24</f>
        <v>13.8</v>
      </c>
      <c r="L39" s="75">
        <f>'8.ค่าน้ำหนักรายโครงการ '!E24</f>
        <v>14.6</v>
      </c>
      <c r="M39" s="75">
        <f>'8.ค่าน้ำหนักรายโครงการ '!F24</f>
        <v>19.399999999999999</v>
      </c>
      <c r="N39" s="75">
        <f>'8.ค่าน้ำหนักรายโครงการ '!G24</f>
        <v>13.8</v>
      </c>
      <c r="O39" s="75">
        <f>'8.ค่าน้ำหนักรายโครงการ '!H24</f>
        <v>10</v>
      </c>
      <c r="P39" s="75">
        <f>SUM(J39:O39)</f>
        <v>94.2</v>
      </c>
    </row>
    <row r="40" spans="1:16" ht="16" customHeight="1">
      <c r="A40" s="97"/>
      <c r="B40" s="30" t="s">
        <v>113</v>
      </c>
      <c r="C40" s="193" t="s">
        <v>274</v>
      </c>
      <c r="D40" s="193" t="s">
        <v>229</v>
      </c>
      <c r="E40" s="193" t="s">
        <v>229</v>
      </c>
      <c r="F40" s="193" t="s">
        <v>229</v>
      </c>
      <c r="G40" s="193" t="s">
        <v>229</v>
      </c>
      <c r="I40" s="25" t="s">
        <v>55</v>
      </c>
      <c r="J40" s="75">
        <f>'8.ค่าน้ำหนักรายโครงการ '!C25</f>
        <v>21</v>
      </c>
      <c r="K40" s="75">
        <f>'8.ค่าน้ำหนักรายโครงการ '!D25</f>
        <v>12.8</v>
      </c>
      <c r="L40" s="75">
        <f>'8.ค่าน้ำหนักรายโครงการ '!E25</f>
        <v>14.8</v>
      </c>
      <c r="M40" s="75">
        <f>'8.ค่าน้ำหนักรายโครงการ '!F25</f>
        <v>16.399999999999999</v>
      </c>
      <c r="N40" s="75">
        <f>'8.ค่าน้ำหนักรายโครงการ '!G25</f>
        <v>12</v>
      </c>
      <c r="O40" s="75">
        <f>'8.ค่าน้ำหนักรายโครงการ '!H25</f>
        <v>8.6</v>
      </c>
      <c r="P40" s="75">
        <f t="shared" ref="P40" si="7">SUM(J40:O40)</f>
        <v>85.6</v>
      </c>
    </row>
    <row r="41" spans="1:16">
      <c r="A41" s="190" t="s">
        <v>49</v>
      </c>
      <c r="B41" s="203" t="s">
        <v>287</v>
      </c>
      <c r="C41" s="204"/>
      <c r="D41" s="204"/>
      <c r="E41" s="204"/>
      <c r="F41" s="204"/>
      <c r="G41" s="204"/>
      <c r="I41" s="206" t="str">
        <f>B41</f>
        <v>ความเสี่ยง : โรคระบาดในพืช</v>
      </c>
      <c r="J41" s="207"/>
      <c r="K41" s="207"/>
      <c r="L41" s="207"/>
      <c r="M41" s="207"/>
      <c r="N41" s="207"/>
      <c r="O41" s="207"/>
      <c r="P41" s="208"/>
    </row>
    <row r="42" spans="1:16" ht="15">
      <c r="A42" s="191"/>
      <c r="B42" s="30" t="s">
        <v>111</v>
      </c>
      <c r="C42" s="193" t="s">
        <v>272</v>
      </c>
      <c r="D42" s="193" t="s">
        <v>227</v>
      </c>
      <c r="E42" s="193" t="s">
        <v>227</v>
      </c>
      <c r="F42" s="193" t="s">
        <v>227</v>
      </c>
      <c r="G42" s="193" t="s">
        <v>227</v>
      </c>
      <c r="I42" s="25" t="s">
        <v>53</v>
      </c>
      <c r="J42" s="75">
        <f>'8.ค่าน้ำหนักรายโครงการ '!C23</f>
        <v>22</v>
      </c>
      <c r="K42" s="75">
        <f>'8.ค่าน้ำหนักรายโครงการ '!D23</f>
        <v>13.8</v>
      </c>
      <c r="L42" s="75">
        <f>'8.ค่าน้ำหนักรายโครงการ '!E23</f>
        <v>14.6</v>
      </c>
      <c r="M42" s="75">
        <f>'8.ค่าน้ำหนักรายโครงการ '!F23</f>
        <v>18.8</v>
      </c>
      <c r="N42" s="75">
        <f>'8.ค่าน้ำหนักรายโครงการ '!G23</f>
        <v>13.8</v>
      </c>
      <c r="O42" s="75">
        <f>'8.ค่าน้ำหนักรายโครงการ '!H23</f>
        <v>9.6</v>
      </c>
      <c r="P42" s="75">
        <f>SUM(J42:O42)</f>
        <v>92.6</v>
      </c>
    </row>
    <row r="43" spans="1:16">
      <c r="A43" s="191"/>
      <c r="B43" s="203" t="s">
        <v>286</v>
      </c>
      <c r="C43" s="204"/>
      <c r="D43" s="204"/>
      <c r="E43" s="204"/>
      <c r="F43" s="204"/>
      <c r="G43" s="204"/>
      <c r="I43" s="206" t="str">
        <f>B43</f>
        <v xml:space="preserve">ความเสี่ยง : ลดต้นทุนการผลิต </v>
      </c>
      <c r="J43" s="207"/>
      <c r="K43" s="207"/>
      <c r="L43" s="207"/>
      <c r="M43" s="207"/>
      <c r="N43" s="207"/>
      <c r="O43" s="207"/>
      <c r="P43" s="208"/>
    </row>
    <row r="44" spans="1:16" ht="15">
      <c r="A44" s="192"/>
      <c r="B44" s="30" t="s">
        <v>110</v>
      </c>
      <c r="C44" s="193" t="s">
        <v>271</v>
      </c>
      <c r="D44" s="193" t="s">
        <v>226</v>
      </c>
      <c r="E44" s="193" t="s">
        <v>226</v>
      </c>
      <c r="F44" s="193" t="s">
        <v>226</v>
      </c>
      <c r="G44" s="193" t="s">
        <v>226</v>
      </c>
      <c r="I44" s="25" t="s">
        <v>52</v>
      </c>
      <c r="J44" s="75">
        <f>'8.ค่าน้ำหนักรายโครงการ '!C22</f>
        <v>22.4</v>
      </c>
      <c r="K44" s="75">
        <f>'8.ค่าน้ำหนักรายโครงการ '!D22</f>
        <v>13.2</v>
      </c>
      <c r="L44" s="75">
        <f>'8.ค่าน้ำหนักรายโครงการ '!E22</f>
        <v>15</v>
      </c>
      <c r="M44" s="75">
        <f>'8.ค่าน้ำหนักรายโครงการ '!F22</f>
        <v>17.2</v>
      </c>
      <c r="N44" s="75">
        <f>'8.ค่าน้ำหนักรายโครงการ '!G22</f>
        <v>15.4</v>
      </c>
      <c r="O44" s="75">
        <f>'8.ค่าน้ำหนักรายโครงการ '!H22</f>
        <v>8</v>
      </c>
      <c r="P44" s="75">
        <f>SUM(J44:O44)</f>
        <v>91.2</v>
      </c>
    </row>
    <row r="45" spans="1:16">
      <c r="A45" s="83" t="s">
        <v>50</v>
      </c>
      <c r="B45" s="82"/>
      <c r="C45" s="193"/>
      <c r="D45" s="193"/>
      <c r="E45" s="193"/>
      <c r="F45" s="193"/>
      <c r="G45" s="193"/>
      <c r="I45" s="12"/>
      <c r="J45" s="31"/>
      <c r="K45" s="31"/>
      <c r="L45" s="31"/>
      <c r="M45" s="31"/>
      <c r="N45" s="31"/>
      <c r="O45" s="31"/>
      <c r="P45" s="32">
        <f t="shared" ref="P45" si="8">SUM(J45:O45)</f>
        <v>0</v>
      </c>
    </row>
    <row r="49" spans="1:16" ht="16" customHeight="1">
      <c r="A49" s="17" t="s">
        <v>157</v>
      </c>
      <c r="B49" s="198" t="s">
        <v>611</v>
      </c>
      <c r="C49" s="199"/>
      <c r="D49" s="199"/>
      <c r="E49" s="199"/>
      <c r="F49" s="199"/>
      <c r="G49" s="199"/>
    </row>
    <row r="50" spans="1:16" ht="60">
      <c r="A50" s="85" t="s">
        <v>45</v>
      </c>
      <c r="B50" s="196" t="s">
        <v>46</v>
      </c>
      <c r="C50" s="197"/>
      <c r="D50" s="197"/>
      <c r="E50" s="197"/>
      <c r="F50" s="197"/>
      <c r="G50" s="197"/>
      <c r="I50" s="12"/>
      <c r="J50" s="15" t="s">
        <v>78</v>
      </c>
      <c r="K50" s="15" t="s">
        <v>79</v>
      </c>
      <c r="L50" s="15" t="s">
        <v>80</v>
      </c>
      <c r="M50" s="15" t="s">
        <v>81</v>
      </c>
      <c r="N50" s="15" t="s">
        <v>60</v>
      </c>
      <c r="O50" s="15" t="s">
        <v>82</v>
      </c>
      <c r="P50" s="26" t="s">
        <v>83</v>
      </c>
    </row>
    <row r="51" spans="1:16" ht="14" customHeight="1">
      <c r="A51" s="187" t="s">
        <v>48</v>
      </c>
      <c r="B51" s="203" t="s">
        <v>279</v>
      </c>
      <c r="C51" s="204"/>
      <c r="D51" s="204"/>
      <c r="E51" s="204"/>
      <c r="F51" s="204"/>
      <c r="G51" s="204"/>
      <c r="I51" s="206" t="str">
        <f>B51</f>
        <v>ความเสี่ยง : รูปแบบการท่องเที่ยวเปลี่ยน</v>
      </c>
      <c r="J51" s="207"/>
      <c r="K51" s="207"/>
      <c r="L51" s="207"/>
      <c r="M51" s="207"/>
      <c r="N51" s="207"/>
      <c r="O51" s="207"/>
      <c r="P51" s="208"/>
    </row>
    <row r="52" spans="1:16" ht="14" customHeight="1">
      <c r="A52" s="188"/>
      <c r="B52" s="142" t="s">
        <v>109</v>
      </c>
      <c r="C52" s="193" t="s">
        <v>230</v>
      </c>
      <c r="D52" s="193" t="s">
        <v>230</v>
      </c>
      <c r="E52" s="193" t="s">
        <v>230</v>
      </c>
      <c r="F52" s="193" t="s">
        <v>230</v>
      </c>
      <c r="G52" s="193" t="s">
        <v>230</v>
      </c>
      <c r="I52" s="25" t="s">
        <v>51</v>
      </c>
      <c r="J52" s="75">
        <f>'8.ค่าน้ำหนักรายโครงการ '!C37</f>
        <v>21.333333333333332</v>
      </c>
      <c r="K52" s="75">
        <f>'8.ค่าน้ำหนักรายโครงการ '!D37</f>
        <v>12.666666666666666</v>
      </c>
      <c r="L52" s="75">
        <f>'8.ค่าน้ำหนักรายโครงการ '!E37</f>
        <v>12</v>
      </c>
      <c r="M52" s="75">
        <f>'8.ค่าน้ำหนักรายโครงการ '!F37</f>
        <v>17</v>
      </c>
      <c r="N52" s="75">
        <f>'8.ค่าน้ำหนักรายโครงการ '!G37</f>
        <v>12</v>
      </c>
      <c r="O52" s="75">
        <f>'8.ค่าน้ำหนักรายโครงการ '!H37</f>
        <v>8.6666666666666661</v>
      </c>
      <c r="P52" s="75">
        <f>SUM(J52:O52)</f>
        <v>83.666666666666671</v>
      </c>
    </row>
    <row r="53" spans="1:16" ht="14" customHeight="1">
      <c r="A53" s="188"/>
      <c r="B53" s="194" t="s">
        <v>275</v>
      </c>
      <c r="C53" s="195"/>
      <c r="D53" s="195"/>
      <c r="E53" s="195"/>
      <c r="F53" s="195"/>
      <c r="G53" s="195"/>
      <c r="I53" s="206" t="str">
        <f>B53</f>
        <v>ความเสี่ยง : ความเสียหายต่อสิ่งอำนวยความสะดวกในการท่องเที่ยว</v>
      </c>
      <c r="J53" s="207"/>
      <c r="K53" s="207"/>
      <c r="L53" s="207"/>
      <c r="M53" s="207"/>
      <c r="N53" s="207"/>
      <c r="O53" s="207"/>
      <c r="P53" s="208"/>
    </row>
    <row r="54" spans="1:16" ht="14" customHeight="1">
      <c r="A54" s="189"/>
      <c r="B54" s="142" t="s">
        <v>110</v>
      </c>
      <c r="C54" s="193" t="s">
        <v>234</v>
      </c>
      <c r="D54" s="193" t="s">
        <v>234</v>
      </c>
      <c r="E54" s="193" t="s">
        <v>234</v>
      </c>
      <c r="F54" s="193" t="s">
        <v>234</v>
      </c>
      <c r="G54" s="193" t="s">
        <v>234</v>
      </c>
      <c r="I54" s="25" t="s">
        <v>53</v>
      </c>
      <c r="J54" s="75">
        <f>'8.ค่าน้ำหนักรายโครงการ '!C39</f>
        <v>19.666666666666668</v>
      </c>
      <c r="K54" s="75">
        <f>'8.ค่าน้ำหนักรายโครงการ '!D39</f>
        <v>12.666666666666666</v>
      </c>
      <c r="L54" s="75">
        <f>'8.ค่าน้ำหนักรายโครงการ '!E39</f>
        <v>12.333333333333334</v>
      </c>
      <c r="M54" s="75">
        <f>'8.ค่าน้ำหนักรายโครงการ '!F39</f>
        <v>16.666666666666668</v>
      </c>
      <c r="N54" s="75">
        <f>'8.ค่าน้ำหนักรายโครงการ '!G39</f>
        <v>12</v>
      </c>
      <c r="O54" s="75">
        <f>'8.ค่าน้ำหนักรายโครงการ '!H39</f>
        <v>8</v>
      </c>
      <c r="P54" s="75">
        <f>SUM(J54:O54)</f>
        <v>81.333333333333343</v>
      </c>
    </row>
    <row r="55" spans="1:16" ht="16" customHeight="1">
      <c r="A55" s="190" t="s">
        <v>49</v>
      </c>
      <c r="B55" s="194" t="s">
        <v>280</v>
      </c>
      <c r="C55" s="195"/>
      <c r="D55" s="195"/>
      <c r="E55" s="195"/>
      <c r="F55" s="195"/>
      <c r="G55" s="195"/>
      <c r="I55" s="206" t="str">
        <f>B55</f>
        <v>ความเสี่ยง : แผนการท่องเที่ยวเปลี่ยน</v>
      </c>
      <c r="J55" s="207"/>
      <c r="K55" s="207"/>
      <c r="L55" s="207"/>
      <c r="M55" s="207"/>
      <c r="N55" s="207"/>
      <c r="O55" s="207"/>
      <c r="P55" s="208"/>
    </row>
    <row r="56" spans="1:16" ht="16" customHeight="1">
      <c r="A56" s="191"/>
      <c r="B56" s="142" t="s">
        <v>111</v>
      </c>
      <c r="C56" s="193" t="s">
        <v>232</v>
      </c>
      <c r="D56" s="193" t="s">
        <v>232</v>
      </c>
      <c r="E56" s="193" t="s">
        <v>232</v>
      </c>
      <c r="F56" s="193" t="s">
        <v>232</v>
      </c>
      <c r="G56" s="193" t="s">
        <v>232</v>
      </c>
      <c r="I56" s="25" t="s">
        <v>52</v>
      </c>
      <c r="J56" s="75">
        <f>'8.ค่าน้ำหนักรายโครงการ '!C38</f>
        <v>23.666666666666668</v>
      </c>
      <c r="K56" s="75">
        <f>'8.ค่าน้ำหนักรายโครงการ '!D38</f>
        <v>13.333333333333334</v>
      </c>
      <c r="L56" s="75">
        <f>'8.ค่าน้ำหนักรายโครงการ '!E38</f>
        <v>13.333333333333334</v>
      </c>
      <c r="M56" s="75">
        <f>'8.ค่าน้ำหนักรายโครงการ '!F38</f>
        <v>18.333333333333332</v>
      </c>
      <c r="N56" s="75">
        <f>'8.ค่าน้ำหนักรายโครงการ '!G38</f>
        <v>12.666666666666666</v>
      </c>
      <c r="O56" s="75">
        <f>'8.ค่าน้ำหนักรายโครงการ '!H38</f>
        <v>8.3333333333333339</v>
      </c>
      <c r="P56" s="75">
        <f t="shared" ref="P56:P60" si="9">SUM(J56:O56)</f>
        <v>89.666666666666671</v>
      </c>
    </row>
    <row r="57" spans="1:16" ht="16" customHeight="1">
      <c r="A57" s="191"/>
      <c r="B57" s="142" t="s">
        <v>113</v>
      </c>
      <c r="C57" s="205" t="s">
        <v>591</v>
      </c>
      <c r="D57" s="205"/>
      <c r="E57" s="205"/>
      <c r="F57" s="205"/>
      <c r="G57" s="205"/>
      <c r="I57" s="112" t="str">
        <f>B57</f>
        <v>โครงการที่ 5</v>
      </c>
      <c r="J57" s="31">
        <v>25</v>
      </c>
      <c r="K57" s="31">
        <v>15</v>
      </c>
      <c r="L57" s="31">
        <v>15</v>
      </c>
      <c r="M57" s="31">
        <v>20</v>
      </c>
      <c r="N57" s="31">
        <v>15</v>
      </c>
      <c r="O57" s="31">
        <v>10</v>
      </c>
      <c r="P57" s="75">
        <f t="shared" si="9"/>
        <v>100</v>
      </c>
    </row>
    <row r="58" spans="1:16" ht="16" customHeight="1">
      <c r="A58" s="191"/>
      <c r="B58" s="142" t="s">
        <v>114</v>
      </c>
      <c r="C58" s="193" t="s">
        <v>590</v>
      </c>
      <c r="D58" s="193"/>
      <c r="E58" s="193"/>
      <c r="F58" s="193"/>
      <c r="G58" s="193"/>
      <c r="I58" s="112" t="str">
        <f>B58</f>
        <v>โครงการที่ 6</v>
      </c>
      <c r="J58" s="31">
        <v>25</v>
      </c>
      <c r="K58" s="31">
        <v>15</v>
      </c>
      <c r="L58" s="31">
        <v>15</v>
      </c>
      <c r="M58" s="31">
        <v>20</v>
      </c>
      <c r="N58" s="31">
        <v>15</v>
      </c>
      <c r="O58" s="31">
        <v>10</v>
      </c>
      <c r="P58" s="75">
        <f t="shared" si="9"/>
        <v>100</v>
      </c>
    </row>
    <row r="59" spans="1:16" ht="16" customHeight="1">
      <c r="A59" s="191"/>
      <c r="B59" s="203" t="s">
        <v>281</v>
      </c>
      <c r="C59" s="204"/>
      <c r="D59" s="204"/>
      <c r="E59" s="204"/>
      <c r="F59" s="204"/>
      <c r="G59" s="204"/>
      <c r="I59" s="206" t="str">
        <f>B59</f>
        <v>ความเสี่ยง : ระบบขนส่งหยุดชะงัก</v>
      </c>
      <c r="J59" s="207"/>
      <c r="K59" s="207"/>
      <c r="L59" s="207"/>
      <c r="M59" s="207"/>
      <c r="N59" s="207"/>
      <c r="O59" s="207"/>
      <c r="P59" s="208"/>
    </row>
    <row r="60" spans="1:16" ht="16" customHeight="1">
      <c r="A60" s="191"/>
      <c r="B60" s="30" t="s">
        <v>112</v>
      </c>
      <c r="C60" s="193" t="s">
        <v>236</v>
      </c>
      <c r="D60" s="193" t="s">
        <v>236</v>
      </c>
      <c r="E60" s="193" t="s">
        <v>236</v>
      </c>
      <c r="F60" s="193" t="s">
        <v>236</v>
      </c>
      <c r="G60" s="193" t="s">
        <v>236</v>
      </c>
      <c r="I60" s="25" t="s">
        <v>54</v>
      </c>
      <c r="J60" s="75">
        <f>'8.ค่าน้ำหนักรายโครงการ '!C40</f>
        <v>17.333333333333332</v>
      </c>
      <c r="K60" s="75">
        <f>'8.ค่าน้ำหนักรายโครงการ '!D40</f>
        <v>11.666666666666666</v>
      </c>
      <c r="L60" s="75">
        <f>'8.ค่าน้ำหนักรายโครงการ '!E40</f>
        <v>10.666666666666666</v>
      </c>
      <c r="M60" s="75">
        <f>'8.ค่าน้ำหนักรายโครงการ '!F40</f>
        <v>14.666666666666666</v>
      </c>
      <c r="N60" s="75">
        <f>'8.ค่าน้ำหนักรายโครงการ '!G40</f>
        <v>11.333333333333334</v>
      </c>
      <c r="O60" s="75">
        <f>'8.ค่าน้ำหนักรายโครงการ '!H40</f>
        <v>7.666666666666667</v>
      </c>
      <c r="P60" s="75">
        <f t="shared" si="9"/>
        <v>73.333333333333329</v>
      </c>
    </row>
    <row r="61" spans="1:16">
      <c r="A61" s="83" t="s">
        <v>50</v>
      </c>
      <c r="B61" s="82"/>
      <c r="C61" s="193"/>
      <c r="D61" s="193"/>
      <c r="E61" s="193"/>
      <c r="F61" s="193"/>
      <c r="G61" s="193"/>
      <c r="I61" s="12"/>
      <c r="J61" s="31"/>
      <c r="K61" s="31"/>
      <c r="L61" s="31"/>
      <c r="M61" s="31"/>
      <c r="N61" s="31"/>
      <c r="O61" s="31"/>
      <c r="P61" s="32">
        <f t="shared" ref="P61" si="10">SUM(J61:O61)</f>
        <v>0</v>
      </c>
    </row>
    <row r="65" spans="1:16" ht="16" customHeight="1">
      <c r="A65" s="17" t="s">
        <v>158</v>
      </c>
      <c r="B65" s="198" t="s">
        <v>611</v>
      </c>
      <c r="C65" s="199"/>
      <c r="D65" s="199"/>
      <c r="E65" s="199"/>
      <c r="F65" s="199"/>
      <c r="G65" s="199"/>
    </row>
    <row r="66" spans="1:16" ht="60">
      <c r="A66" s="85" t="s">
        <v>45</v>
      </c>
      <c r="B66" s="196" t="s">
        <v>46</v>
      </c>
      <c r="C66" s="197"/>
      <c r="D66" s="197"/>
      <c r="E66" s="197"/>
      <c r="F66" s="197"/>
      <c r="G66" s="197"/>
      <c r="I66" s="12"/>
      <c r="J66" s="15" t="s">
        <v>78</v>
      </c>
      <c r="K66" s="15" t="s">
        <v>79</v>
      </c>
      <c r="L66" s="15" t="s">
        <v>80</v>
      </c>
      <c r="M66" s="15" t="s">
        <v>81</v>
      </c>
      <c r="N66" s="15" t="s">
        <v>60</v>
      </c>
      <c r="O66" s="15" t="s">
        <v>82</v>
      </c>
      <c r="P66" s="26" t="s">
        <v>83</v>
      </c>
    </row>
    <row r="67" spans="1:16">
      <c r="A67" s="187" t="s">
        <v>48</v>
      </c>
      <c r="B67" s="203" t="s">
        <v>282</v>
      </c>
      <c r="C67" s="204"/>
      <c r="D67" s="204"/>
      <c r="E67" s="204"/>
      <c r="F67" s="204"/>
      <c r="G67" s="204"/>
      <c r="I67" s="206" t="str">
        <f>B67</f>
        <v xml:space="preserve">ความเสี่ยง : โรคที่เกิดจากยุง (โรคไข้เลือดออก) </v>
      </c>
      <c r="J67" s="207"/>
      <c r="K67" s="207"/>
      <c r="L67" s="207"/>
      <c r="M67" s="207"/>
      <c r="N67" s="207"/>
      <c r="O67" s="207"/>
      <c r="P67" s="208"/>
    </row>
    <row r="68" spans="1:16" ht="16" customHeight="1">
      <c r="A68" s="188"/>
      <c r="B68" s="30" t="s">
        <v>109</v>
      </c>
      <c r="C68" s="193" t="s">
        <v>238</v>
      </c>
      <c r="D68" s="193" t="s">
        <v>238</v>
      </c>
      <c r="E68" s="193" t="s">
        <v>238</v>
      </c>
      <c r="F68" s="193" t="s">
        <v>238</v>
      </c>
      <c r="G68" s="193" t="s">
        <v>238</v>
      </c>
      <c r="I68" s="25" t="s">
        <v>51</v>
      </c>
      <c r="J68" s="75">
        <f>'8.4 ค่าน้ำหนักสาขาสาธารณสุข'!C43</f>
        <v>25</v>
      </c>
      <c r="K68" s="75">
        <f>'8.4 ค่าน้ำหนักสาขาสาธารณสุข'!D43</f>
        <v>15</v>
      </c>
      <c r="L68" s="75">
        <f>'8.4 ค่าน้ำหนักสาขาสาธารณสุข'!E43</f>
        <v>15</v>
      </c>
      <c r="M68" s="75">
        <f>'8.4 ค่าน้ำหนักสาขาสาธารณสุข'!F43</f>
        <v>20</v>
      </c>
      <c r="N68" s="75">
        <f>'8.4 ค่าน้ำหนักสาขาสาธารณสุข'!G43</f>
        <v>15</v>
      </c>
      <c r="O68" s="75">
        <f>'8.4 ค่าน้ำหนักสาขาสาธารณสุข'!H43</f>
        <v>10</v>
      </c>
      <c r="P68" s="75">
        <f t="shared" ref="P68:P77" si="11">SUM(J68:O68)</f>
        <v>100</v>
      </c>
    </row>
    <row r="69" spans="1:16" ht="16" customHeight="1">
      <c r="A69" s="188"/>
      <c r="B69" s="203" t="s">
        <v>283</v>
      </c>
      <c r="C69" s="204"/>
      <c r="D69" s="204"/>
      <c r="E69" s="204"/>
      <c r="F69" s="204"/>
      <c r="G69" s="204"/>
      <c r="I69" s="206" t="str">
        <f>B69</f>
        <v xml:space="preserve">ความเสี่ยง : โรคทางเดินหายใจ/โรคหัวใจและหลอด เลือด/ฮีทสโตรก/การเสียชีวิต </v>
      </c>
      <c r="J69" s="207"/>
      <c r="K69" s="207"/>
      <c r="L69" s="207"/>
      <c r="M69" s="207"/>
      <c r="N69" s="207"/>
      <c r="O69" s="207"/>
      <c r="P69" s="208"/>
    </row>
    <row r="70" spans="1:16" ht="15">
      <c r="A70" s="188"/>
      <c r="B70" s="142" t="s">
        <v>110</v>
      </c>
      <c r="C70" s="193" t="s">
        <v>592</v>
      </c>
      <c r="D70" s="193" t="s">
        <v>239</v>
      </c>
      <c r="E70" s="193" t="s">
        <v>239</v>
      </c>
      <c r="F70" s="193" t="s">
        <v>239</v>
      </c>
      <c r="G70" s="193" t="s">
        <v>239</v>
      </c>
      <c r="I70" s="25" t="s">
        <v>52</v>
      </c>
      <c r="J70" s="75">
        <f>'8.4 ค่าน้ำหนักสาขาสาธารณสุข'!C44</f>
        <v>23.75</v>
      </c>
      <c r="K70" s="75">
        <f>'8.4 ค่าน้ำหนักสาขาสาธารณสุข'!D44</f>
        <v>13.75</v>
      </c>
      <c r="L70" s="75">
        <f>'8.4 ค่าน้ำหนักสาขาสาธารณสุข'!E44</f>
        <v>15</v>
      </c>
      <c r="M70" s="75">
        <f>'8.4 ค่าน้ำหนักสาขาสาธารณสุข'!F44</f>
        <v>20</v>
      </c>
      <c r="N70" s="75">
        <f>'8.4 ค่าน้ำหนักสาขาสาธารณสุข'!G44</f>
        <v>15</v>
      </c>
      <c r="O70" s="75">
        <f>'8.4 ค่าน้ำหนักสาขาสาธารณสุข'!H44</f>
        <v>10</v>
      </c>
      <c r="P70" s="75">
        <f t="shared" si="11"/>
        <v>97.5</v>
      </c>
    </row>
    <row r="71" spans="1:16">
      <c r="A71" s="188"/>
      <c r="B71" s="194" t="s">
        <v>284</v>
      </c>
      <c r="C71" s="195"/>
      <c r="D71" s="195"/>
      <c r="E71" s="195"/>
      <c r="F71" s="195"/>
      <c r="G71" s="195"/>
      <c r="I71" s="206" t="str">
        <f>B71</f>
        <v xml:space="preserve">ความเสี่ยง : สภาวะเครียดจากปัญหามลพิษทางอากาศ </v>
      </c>
      <c r="J71" s="207"/>
      <c r="K71" s="207"/>
      <c r="L71" s="207"/>
      <c r="M71" s="207"/>
      <c r="N71" s="207"/>
      <c r="O71" s="207"/>
      <c r="P71" s="208"/>
    </row>
    <row r="72" spans="1:16" ht="16" customHeight="1">
      <c r="A72" s="188"/>
      <c r="B72" s="142" t="s">
        <v>111</v>
      </c>
      <c r="C72" s="193" t="s">
        <v>240</v>
      </c>
      <c r="D72" s="193" t="s">
        <v>240</v>
      </c>
      <c r="E72" s="193" t="s">
        <v>240</v>
      </c>
      <c r="F72" s="193" t="s">
        <v>240</v>
      </c>
      <c r="G72" s="193" t="s">
        <v>240</v>
      </c>
      <c r="I72" s="25" t="s">
        <v>53</v>
      </c>
      <c r="J72" s="75">
        <f>'8.4 ค่าน้ำหนักสาขาสาธารณสุข'!C45</f>
        <v>21.25</v>
      </c>
      <c r="K72" s="75">
        <f>'8.4 ค่าน้ำหนักสาขาสาธารณสุข'!D45</f>
        <v>13.75</v>
      </c>
      <c r="L72" s="75">
        <f>'8.4 ค่าน้ำหนักสาขาสาธารณสุข'!E45</f>
        <v>12.5</v>
      </c>
      <c r="M72" s="75">
        <f>'8.4 ค่าน้ำหนักสาขาสาธารณสุข'!F45</f>
        <v>20</v>
      </c>
      <c r="N72" s="75">
        <f>'8.4 ค่าน้ำหนักสาขาสาธารณสุข'!G45</f>
        <v>15</v>
      </c>
      <c r="O72" s="75">
        <f>'8.4 ค่าน้ำหนักสาขาสาธารณสุข'!H45</f>
        <v>10</v>
      </c>
      <c r="P72" s="75">
        <f t="shared" si="11"/>
        <v>92.5</v>
      </c>
    </row>
    <row r="73" spans="1:16">
      <c r="A73" s="190" t="s">
        <v>49</v>
      </c>
      <c r="B73" s="194" t="s">
        <v>282</v>
      </c>
      <c r="C73" s="195"/>
      <c r="D73" s="195"/>
      <c r="E73" s="195"/>
      <c r="F73" s="195"/>
      <c r="G73" s="195"/>
      <c r="I73" s="114" t="str">
        <f>B73</f>
        <v xml:space="preserve">ความเสี่ยง : โรคที่เกิดจากยุง (โรคไข้เลือดออก) </v>
      </c>
      <c r="J73" s="31"/>
      <c r="K73" s="31"/>
      <c r="L73" s="31"/>
      <c r="M73" s="31"/>
      <c r="N73" s="31"/>
      <c r="O73" s="31"/>
      <c r="P73" s="32"/>
    </row>
    <row r="74" spans="1:16" ht="15">
      <c r="A74" s="191"/>
      <c r="B74" s="142" t="s">
        <v>112</v>
      </c>
      <c r="C74" s="202" t="s">
        <v>593</v>
      </c>
      <c r="D74" s="186"/>
      <c r="E74" s="186"/>
      <c r="F74" s="186"/>
      <c r="G74" s="186"/>
      <c r="I74" s="112" t="str">
        <f>B74</f>
        <v>โครงการที่ 4</v>
      </c>
      <c r="J74" s="31">
        <v>25</v>
      </c>
      <c r="K74" s="31">
        <v>15</v>
      </c>
      <c r="L74" s="31">
        <v>15</v>
      </c>
      <c r="M74" s="31">
        <v>20</v>
      </c>
      <c r="N74" s="31">
        <v>15</v>
      </c>
      <c r="O74" s="31">
        <v>10</v>
      </c>
      <c r="P74" s="75">
        <f t="shared" si="11"/>
        <v>100</v>
      </c>
    </row>
    <row r="75" spans="1:16">
      <c r="A75" s="191"/>
      <c r="B75" s="194" t="s">
        <v>283</v>
      </c>
      <c r="C75" s="195"/>
      <c r="D75" s="195"/>
      <c r="E75" s="195"/>
      <c r="F75" s="195"/>
      <c r="G75" s="195"/>
      <c r="I75" s="114" t="str">
        <f>B75</f>
        <v xml:space="preserve">ความเสี่ยง : โรคทางเดินหายใจ/โรคหัวใจและหลอด เลือด/ฮีทสโตรก/การเสียชีวิต </v>
      </c>
      <c r="J75" s="31"/>
      <c r="K75" s="31"/>
      <c r="L75" s="31"/>
      <c r="M75" s="31"/>
      <c r="N75" s="31"/>
      <c r="O75" s="31"/>
      <c r="P75" s="32"/>
    </row>
    <row r="76" spans="1:16" ht="15">
      <c r="A76" s="191"/>
      <c r="B76" s="142" t="s">
        <v>113</v>
      </c>
      <c r="C76" s="202" t="s">
        <v>594</v>
      </c>
      <c r="D76" s="186"/>
      <c r="E76" s="186"/>
      <c r="F76" s="186"/>
      <c r="G76" s="186"/>
      <c r="I76" s="112" t="str">
        <f>B76</f>
        <v>โครงการที่ 5</v>
      </c>
      <c r="J76" s="31">
        <v>25</v>
      </c>
      <c r="K76" s="31">
        <v>15</v>
      </c>
      <c r="L76" s="31">
        <v>15</v>
      </c>
      <c r="M76" s="31">
        <v>20</v>
      </c>
      <c r="N76" s="31">
        <v>13</v>
      </c>
      <c r="O76" s="31">
        <v>10</v>
      </c>
      <c r="P76" s="75">
        <f t="shared" si="11"/>
        <v>98</v>
      </c>
    </row>
    <row r="77" spans="1:16" ht="15">
      <c r="A77" s="192"/>
      <c r="B77" s="142" t="s">
        <v>114</v>
      </c>
      <c r="C77" s="193" t="s">
        <v>239</v>
      </c>
      <c r="D77" s="193" t="s">
        <v>239</v>
      </c>
      <c r="E77" s="193" t="s">
        <v>239</v>
      </c>
      <c r="F77" s="193" t="s">
        <v>239</v>
      </c>
      <c r="G77" s="193" t="s">
        <v>239</v>
      </c>
      <c r="I77" s="112" t="str">
        <f>B77</f>
        <v>โครงการที่ 6</v>
      </c>
      <c r="J77" s="31">
        <v>20</v>
      </c>
      <c r="K77" s="31">
        <v>15</v>
      </c>
      <c r="L77" s="31">
        <v>15</v>
      </c>
      <c r="M77" s="31">
        <v>20</v>
      </c>
      <c r="N77" s="31">
        <v>13</v>
      </c>
      <c r="O77" s="31">
        <v>0</v>
      </c>
      <c r="P77" s="75">
        <f t="shared" si="11"/>
        <v>83</v>
      </c>
    </row>
    <row r="78" spans="1:16">
      <c r="A78" s="83" t="s">
        <v>50</v>
      </c>
      <c r="B78" s="141"/>
      <c r="C78" s="193"/>
      <c r="D78" s="193"/>
      <c r="E78" s="193"/>
      <c r="F78" s="193"/>
      <c r="G78" s="193"/>
      <c r="I78" s="12"/>
      <c r="J78" s="31"/>
      <c r="K78" s="31"/>
      <c r="L78" s="31"/>
      <c r="M78" s="31"/>
      <c r="N78" s="31"/>
      <c r="O78" s="31"/>
      <c r="P78" s="32"/>
    </row>
    <row r="82" spans="1:16" ht="16" customHeight="1">
      <c r="A82" s="17" t="s">
        <v>159</v>
      </c>
      <c r="B82" s="198" t="s">
        <v>621</v>
      </c>
      <c r="C82" s="199"/>
      <c r="D82" s="199"/>
      <c r="E82" s="199"/>
      <c r="F82" s="199"/>
      <c r="G82" s="199"/>
    </row>
    <row r="83" spans="1:16" ht="60">
      <c r="A83" s="85" t="s">
        <v>45</v>
      </c>
      <c r="B83" s="196" t="s">
        <v>46</v>
      </c>
      <c r="C83" s="197"/>
      <c r="D83" s="197"/>
      <c r="E83" s="197"/>
      <c r="F83" s="197"/>
      <c r="G83" s="197"/>
      <c r="I83" s="12"/>
      <c r="J83" s="15" t="s">
        <v>78</v>
      </c>
      <c r="K83" s="15" t="s">
        <v>79</v>
      </c>
      <c r="L83" s="15" t="s">
        <v>80</v>
      </c>
      <c r="M83" s="15" t="s">
        <v>81</v>
      </c>
      <c r="N83" s="15" t="s">
        <v>60</v>
      </c>
      <c r="O83" s="15" t="s">
        <v>82</v>
      </c>
      <c r="P83" s="26" t="s">
        <v>83</v>
      </c>
    </row>
    <row r="84" spans="1:16">
      <c r="A84" s="187" t="s">
        <v>48</v>
      </c>
      <c r="B84" s="203" t="s">
        <v>289</v>
      </c>
      <c r="C84" s="204"/>
      <c r="D84" s="204"/>
      <c r="E84" s="204"/>
      <c r="F84" s="204"/>
      <c r="G84" s="204"/>
      <c r="I84" s="206" t="str">
        <f>B84</f>
        <v xml:space="preserve">ความเสี่ยง : สูญเสียระบบนิเวศและ ชนิดพันธุ์ </v>
      </c>
      <c r="J84" s="207"/>
      <c r="K84" s="207"/>
      <c r="L84" s="207"/>
      <c r="M84" s="207"/>
      <c r="N84" s="207"/>
      <c r="O84" s="207"/>
      <c r="P84" s="208"/>
    </row>
    <row r="85" spans="1:16" ht="30" customHeight="1">
      <c r="A85" s="188"/>
      <c r="B85" s="30" t="s">
        <v>109</v>
      </c>
      <c r="C85" s="193" t="s">
        <v>241</v>
      </c>
      <c r="D85" s="193"/>
      <c r="E85" s="193"/>
      <c r="F85" s="193"/>
      <c r="G85" s="193"/>
      <c r="I85" s="25" t="s">
        <v>51</v>
      </c>
      <c r="J85" s="75">
        <f>'8.5 ค่าน้ำหนักสาขาทรัพยากร'!C43</f>
        <v>24.5</v>
      </c>
      <c r="K85" s="75">
        <f>'8.5 ค่าน้ำหนักสาขาทรัพยากร'!D43</f>
        <v>14.5</v>
      </c>
      <c r="L85" s="75">
        <f>'8.5 ค่าน้ำหนักสาขาทรัพยากร'!E43</f>
        <v>15</v>
      </c>
      <c r="M85" s="75">
        <f>'8.5 ค่าน้ำหนักสาขาทรัพยากร'!F43</f>
        <v>20</v>
      </c>
      <c r="N85" s="75">
        <f>'8.5 ค่าน้ำหนักสาขาทรัพยากร'!G43</f>
        <v>14.5</v>
      </c>
      <c r="O85" s="75">
        <f>'8.5 ค่าน้ำหนักสาขาทรัพยากร'!H43</f>
        <v>9.25</v>
      </c>
      <c r="P85" s="75">
        <f t="shared" ref="P85" si="12">SUM(J85:O85)</f>
        <v>97.75</v>
      </c>
    </row>
    <row r="86" spans="1:16">
      <c r="A86" s="190" t="s">
        <v>49</v>
      </c>
      <c r="B86" s="203" t="s">
        <v>309</v>
      </c>
      <c r="C86" s="204"/>
      <c r="D86" s="204"/>
      <c r="E86" s="204"/>
      <c r="F86" s="204"/>
      <c r="G86" s="204"/>
      <c r="I86" s="203" t="str">
        <f>B86</f>
        <v>ความเสี่ยง : การเปลี่ยน/ย้ายถิ่นที่อยู่และความสัมพันธ์ระหว่างระบบนิเวศ ความเสี่ยงการสูญเสียความหลากหลายทางชีวภาพ</v>
      </c>
      <c r="J86" s="204"/>
      <c r="K86" s="204"/>
      <c r="L86" s="204"/>
      <c r="M86" s="204"/>
      <c r="N86" s="204"/>
      <c r="O86" s="209"/>
      <c r="P86" s="32">
        <f t="shared" ref="P86" si="13">SUM(J86:O86)</f>
        <v>0</v>
      </c>
    </row>
    <row r="87" spans="1:16" ht="15">
      <c r="A87" s="191"/>
      <c r="B87" s="142" t="s">
        <v>110</v>
      </c>
      <c r="C87" s="193" t="s">
        <v>242</v>
      </c>
      <c r="D87" s="193"/>
      <c r="E87" s="193"/>
      <c r="F87" s="193"/>
      <c r="G87" s="193"/>
      <c r="H87" s="115"/>
      <c r="I87" s="25" t="s">
        <v>52</v>
      </c>
      <c r="J87" s="75">
        <f>'8.5 ค่าน้ำหนักสาขาทรัพยากร'!C44</f>
        <v>23.75</v>
      </c>
      <c r="K87" s="75">
        <f>'8.5 ค่าน้ำหนักสาขาทรัพยากร'!D44</f>
        <v>15</v>
      </c>
      <c r="L87" s="75">
        <f>'8.5 ค่าน้ำหนักสาขาทรัพยากร'!E44</f>
        <v>14.5</v>
      </c>
      <c r="M87" s="75">
        <f>'8.5 ค่าน้ำหนักสาขาทรัพยากร'!F44</f>
        <v>18.75</v>
      </c>
      <c r="N87" s="75">
        <f>'8.5 ค่าน้ำหนักสาขาทรัพยากร'!G44</f>
        <v>14.75</v>
      </c>
      <c r="O87" s="75">
        <f>'8.5 ค่าน้ำหนักสาขาทรัพยากร'!H44</f>
        <v>8.75</v>
      </c>
      <c r="P87" s="75">
        <f>SUM(J87:O87)</f>
        <v>95.5</v>
      </c>
    </row>
    <row r="88" spans="1:16" ht="15">
      <c r="A88" s="191"/>
      <c r="B88" s="142" t="s">
        <v>117</v>
      </c>
      <c r="C88" s="193" t="s">
        <v>601</v>
      </c>
      <c r="D88" s="193"/>
      <c r="E88" s="193"/>
      <c r="F88" s="193"/>
      <c r="G88" s="193"/>
      <c r="H88" s="115"/>
      <c r="I88" s="25" t="str">
        <f>B88</f>
        <v>โครงการที่ 9</v>
      </c>
      <c r="J88" s="113">
        <v>25</v>
      </c>
      <c r="K88" s="113">
        <v>15</v>
      </c>
      <c r="L88" s="113">
        <v>15</v>
      </c>
      <c r="M88" s="113">
        <v>20</v>
      </c>
      <c r="N88" s="113">
        <v>13</v>
      </c>
      <c r="O88" s="113">
        <v>10</v>
      </c>
      <c r="P88" s="75">
        <f t="shared" ref="P88" si="14">SUM(J88:O88)</f>
        <v>98</v>
      </c>
    </row>
    <row r="89" spans="1:16">
      <c r="A89" s="191"/>
      <c r="B89" s="194" t="s">
        <v>289</v>
      </c>
      <c r="C89" s="195"/>
      <c r="D89" s="195"/>
      <c r="E89" s="195"/>
      <c r="F89" s="195"/>
      <c r="G89" s="195"/>
      <c r="H89" s="115"/>
      <c r="I89" s="143" t="str">
        <f t="shared" ref="I89:I95" si="15">B89</f>
        <v xml:space="preserve">ความเสี่ยง : สูญเสียระบบนิเวศและ ชนิดพันธุ์ </v>
      </c>
      <c r="J89" s="75"/>
      <c r="K89" s="75"/>
      <c r="L89" s="75"/>
      <c r="M89" s="75"/>
      <c r="N89" s="75"/>
      <c r="O89" s="75"/>
      <c r="P89" s="75"/>
    </row>
    <row r="90" spans="1:16" ht="15">
      <c r="A90" s="191"/>
      <c r="B90" s="142" t="s">
        <v>111</v>
      </c>
      <c r="C90" s="193" t="s">
        <v>595</v>
      </c>
      <c r="D90" s="193"/>
      <c r="E90" s="193"/>
      <c r="F90" s="193"/>
      <c r="G90" s="193"/>
      <c r="H90" s="115"/>
      <c r="I90" s="25" t="str">
        <f t="shared" si="15"/>
        <v>โครงการที่ 3</v>
      </c>
      <c r="J90" s="113">
        <v>23</v>
      </c>
      <c r="K90" s="113">
        <v>15</v>
      </c>
      <c r="L90" s="113">
        <v>15</v>
      </c>
      <c r="M90" s="113">
        <v>18</v>
      </c>
      <c r="N90" s="113">
        <v>14</v>
      </c>
      <c r="O90" s="113">
        <v>8</v>
      </c>
      <c r="P90" s="75">
        <f t="shared" ref="P90:P93" si="16">SUM(J90:O90)</f>
        <v>93</v>
      </c>
    </row>
    <row r="91" spans="1:16" ht="15">
      <c r="A91" s="191"/>
      <c r="B91" s="142" t="s">
        <v>112</v>
      </c>
      <c r="C91" s="193" t="s">
        <v>596</v>
      </c>
      <c r="D91" s="193"/>
      <c r="E91" s="193"/>
      <c r="F91" s="193"/>
      <c r="G91" s="193"/>
      <c r="H91" s="115"/>
      <c r="I91" s="25" t="str">
        <f t="shared" si="15"/>
        <v>โครงการที่ 4</v>
      </c>
      <c r="J91" s="113">
        <v>24</v>
      </c>
      <c r="K91" s="113">
        <v>14</v>
      </c>
      <c r="L91" s="113">
        <v>15</v>
      </c>
      <c r="M91" s="113">
        <v>19</v>
      </c>
      <c r="N91" s="113">
        <v>13</v>
      </c>
      <c r="O91" s="113">
        <v>5</v>
      </c>
      <c r="P91" s="75">
        <f t="shared" si="16"/>
        <v>90</v>
      </c>
    </row>
    <row r="92" spans="1:16" ht="15">
      <c r="A92" s="191"/>
      <c r="B92" s="142" t="s">
        <v>113</v>
      </c>
      <c r="C92" s="193" t="s">
        <v>597</v>
      </c>
      <c r="D92" s="193"/>
      <c r="E92" s="193"/>
      <c r="F92" s="193"/>
      <c r="G92" s="193"/>
      <c r="H92" s="115"/>
      <c r="I92" s="25" t="str">
        <f t="shared" si="15"/>
        <v>โครงการที่ 5</v>
      </c>
      <c r="J92" s="113">
        <v>24</v>
      </c>
      <c r="K92" s="113">
        <v>14</v>
      </c>
      <c r="L92" s="113">
        <v>15</v>
      </c>
      <c r="M92" s="113">
        <v>19</v>
      </c>
      <c r="N92" s="113">
        <v>14</v>
      </c>
      <c r="O92" s="113">
        <v>9</v>
      </c>
      <c r="P92" s="75">
        <f t="shared" si="16"/>
        <v>95</v>
      </c>
    </row>
    <row r="93" spans="1:16" ht="15">
      <c r="A93" s="191"/>
      <c r="B93" s="142" t="s">
        <v>114</v>
      </c>
      <c r="C93" s="193" t="s">
        <v>598</v>
      </c>
      <c r="D93" s="193"/>
      <c r="E93" s="193"/>
      <c r="F93" s="193"/>
      <c r="G93" s="193"/>
      <c r="H93" s="115"/>
      <c r="I93" s="25" t="str">
        <f t="shared" si="15"/>
        <v>โครงการที่ 6</v>
      </c>
      <c r="J93" s="113">
        <v>23</v>
      </c>
      <c r="K93" s="113">
        <v>14</v>
      </c>
      <c r="L93" s="113">
        <v>15</v>
      </c>
      <c r="M93" s="113">
        <v>19</v>
      </c>
      <c r="N93" s="113">
        <v>13</v>
      </c>
      <c r="O93" s="113">
        <v>5</v>
      </c>
      <c r="P93" s="75">
        <f t="shared" si="16"/>
        <v>89</v>
      </c>
    </row>
    <row r="94" spans="1:16" ht="15">
      <c r="A94" s="191"/>
      <c r="B94" s="142" t="s">
        <v>115</v>
      </c>
      <c r="C94" s="193" t="s">
        <v>599</v>
      </c>
      <c r="D94" s="193"/>
      <c r="E94" s="193"/>
      <c r="F94" s="193"/>
      <c r="G94" s="193"/>
      <c r="H94" s="115"/>
      <c r="I94" s="25" t="str">
        <f t="shared" si="15"/>
        <v>โครงการที่ 7</v>
      </c>
      <c r="J94" s="113">
        <v>24</v>
      </c>
      <c r="K94" s="113">
        <v>15</v>
      </c>
      <c r="L94" s="113">
        <v>15</v>
      </c>
      <c r="M94" s="113">
        <v>19</v>
      </c>
      <c r="N94" s="113">
        <v>14</v>
      </c>
      <c r="O94" s="113">
        <v>6</v>
      </c>
      <c r="P94" s="75">
        <f t="shared" ref="P94:P95" si="17">SUM(J94:O94)</f>
        <v>93</v>
      </c>
    </row>
    <row r="95" spans="1:16" ht="15">
      <c r="A95" s="192"/>
      <c r="B95" s="142" t="s">
        <v>116</v>
      </c>
      <c r="C95" s="193" t="s">
        <v>600</v>
      </c>
      <c r="D95" s="193"/>
      <c r="E95" s="193"/>
      <c r="F95" s="193"/>
      <c r="G95" s="193"/>
      <c r="H95" s="115"/>
      <c r="I95" s="25" t="str">
        <f t="shared" si="15"/>
        <v>โครงการที่ 8</v>
      </c>
      <c r="J95" s="113">
        <v>25</v>
      </c>
      <c r="K95" s="113">
        <v>15</v>
      </c>
      <c r="L95" s="113">
        <v>15</v>
      </c>
      <c r="M95" s="113">
        <v>20</v>
      </c>
      <c r="N95" s="113">
        <v>15</v>
      </c>
      <c r="O95" s="113">
        <v>10</v>
      </c>
      <c r="P95" s="75">
        <f t="shared" si="17"/>
        <v>100</v>
      </c>
    </row>
    <row r="96" spans="1:16">
      <c r="A96" s="83" t="s">
        <v>50</v>
      </c>
      <c r="B96" s="141"/>
      <c r="C96" s="193"/>
      <c r="D96" s="193"/>
      <c r="E96" s="193"/>
      <c r="F96" s="193"/>
      <c r="G96" s="193"/>
      <c r="I96" s="12"/>
      <c r="J96" s="31"/>
      <c r="K96" s="31"/>
      <c r="L96" s="31"/>
      <c r="M96" s="31"/>
      <c r="N96" s="31"/>
      <c r="O96" s="31"/>
      <c r="P96" s="32"/>
    </row>
    <row r="100" spans="1:16" ht="16" customHeight="1">
      <c r="A100" s="17" t="s">
        <v>160</v>
      </c>
      <c r="B100" s="198" t="s">
        <v>791</v>
      </c>
      <c r="C100" s="199"/>
      <c r="D100" s="199"/>
      <c r="E100" s="199"/>
      <c r="F100" s="199"/>
      <c r="G100" s="199"/>
    </row>
    <row r="101" spans="1:16" ht="60">
      <c r="A101" s="85" t="s">
        <v>45</v>
      </c>
      <c r="B101" s="196" t="s">
        <v>46</v>
      </c>
      <c r="C101" s="197"/>
      <c r="D101" s="197"/>
      <c r="E101" s="197"/>
      <c r="F101" s="197"/>
      <c r="G101" s="197"/>
      <c r="I101" s="12"/>
      <c r="J101" s="15" t="s">
        <v>78</v>
      </c>
      <c r="K101" s="15" t="s">
        <v>79</v>
      </c>
      <c r="L101" s="15" t="s">
        <v>80</v>
      </c>
      <c r="M101" s="15" t="s">
        <v>81</v>
      </c>
      <c r="N101" s="15" t="s">
        <v>60</v>
      </c>
      <c r="O101" s="15" t="s">
        <v>82</v>
      </c>
      <c r="P101" s="26" t="s">
        <v>83</v>
      </c>
    </row>
    <row r="102" spans="1:16" ht="30" customHeight="1">
      <c r="A102" s="187" t="s">
        <v>48</v>
      </c>
      <c r="B102" s="194" t="s">
        <v>291</v>
      </c>
      <c r="C102" s="195"/>
      <c r="D102" s="195"/>
      <c r="E102" s="195"/>
      <c r="F102" s="195"/>
      <c r="G102" s="195"/>
      <c r="I102" s="206" t="str">
        <f>B102</f>
        <v>ความเสี่ยง : การหยุดชะงักของบริการสาธารณะ/ สาธารณูปโภคเสียหาย/การหยุดชะงักของเศรษฐกิจและวิถีชีวิต</v>
      </c>
      <c r="J102" s="207"/>
      <c r="K102" s="207"/>
      <c r="L102" s="207"/>
      <c r="M102" s="207"/>
      <c r="N102" s="207"/>
      <c r="O102" s="207"/>
      <c r="P102" s="208"/>
    </row>
    <row r="103" spans="1:16" ht="15">
      <c r="A103" s="188"/>
      <c r="B103" s="142" t="s">
        <v>110</v>
      </c>
      <c r="C103" s="193" t="s">
        <v>245</v>
      </c>
      <c r="D103" s="193"/>
      <c r="E103" s="193"/>
      <c r="F103" s="193"/>
      <c r="G103" s="193"/>
      <c r="I103" s="25" t="s">
        <v>53</v>
      </c>
      <c r="J103" s="113">
        <v>25</v>
      </c>
      <c r="K103" s="113">
        <v>15</v>
      </c>
      <c r="L103" s="113">
        <v>15</v>
      </c>
      <c r="M103" s="113">
        <v>20</v>
      </c>
      <c r="N103" s="113">
        <v>10</v>
      </c>
      <c r="O103" s="113">
        <v>10</v>
      </c>
      <c r="P103" s="75">
        <f t="shared" ref="P103" si="18">SUM(J103:O103)</f>
        <v>95</v>
      </c>
    </row>
    <row r="104" spans="1:16" ht="15">
      <c r="A104" s="188"/>
      <c r="B104" s="142" t="s">
        <v>111</v>
      </c>
      <c r="C104" s="193" t="s">
        <v>244</v>
      </c>
      <c r="D104" s="193"/>
      <c r="E104" s="193"/>
      <c r="F104" s="193"/>
      <c r="G104" s="193"/>
      <c r="I104" s="25" t="s">
        <v>52</v>
      </c>
      <c r="J104" s="113">
        <v>25</v>
      </c>
      <c r="K104" s="113">
        <v>15</v>
      </c>
      <c r="L104" s="113">
        <v>13</v>
      </c>
      <c r="M104" s="113">
        <v>20</v>
      </c>
      <c r="N104" s="113">
        <v>10</v>
      </c>
      <c r="O104" s="113">
        <v>10</v>
      </c>
      <c r="P104" s="75">
        <f t="shared" ref="P104" si="19">SUM(J104:O104)</f>
        <v>93</v>
      </c>
    </row>
    <row r="105" spans="1:16" ht="15">
      <c r="A105" s="188"/>
      <c r="B105" s="142" t="s">
        <v>113</v>
      </c>
      <c r="C105" s="186" t="s">
        <v>602</v>
      </c>
      <c r="D105" s="186"/>
      <c r="E105" s="186"/>
      <c r="F105" s="186"/>
      <c r="G105" s="186"/>
      <c r="I105" s="112" t="str">
        <f>B105</f>
        <v>โครงการที่ 5</v>
      </c>
      <c r="J105" s="31">
        <v>25</v>
      </c>
      <c r="K105" s="31">
        <v>15</v>
      </c>
      <c r="L105" s="31">
        <v>15</v>
      </c>
      <c r="M105" s="31">
        <v>20</v>
      </c>
      <c r="N105" s="31">
        <v>15</v>
      </c>
      <c r="O105" s="31">
        <v>10</v>
      </c>
      <c r="P105" s="75">
        <f t="shared" ref="P105:P108" si="20">SUM(J105:O105)</f>
        <v>100</v>
      </c>
    </row>
    <row r="106" spans="1:16" ht="15">
      <c r="A106" s="188"/>
      <c r="B106" s="142" t="s">
        <v>114</v>
      </c>
      <c r="C106" s="186" t="s">
        <v>603</v>
      </c>
      <c r="D106" s="186"/>
      <c r="E106" s="186"/>
      <c r="F106" s="186"/>
      <c r="G106" s="186"/>
      <c r="I106" s="112" t="str">
        <f t="shared" ref="I106:I110" si="21">B106</f>
        <v>โครงการที่ 6</v>
      </c>
      <c r="J106" s="31">
        <v>25</v>
      </c>
      <c r="K106" s="31">
        <v>15</v>
      </c>
      <c r="L106" s="31">
        <v>15</v>
      </c>
      <c r="M106" s="31">
        <v>20</v>
      </c>
      <c r="N106" s="31">
        <v>15</v>
      </c>
      <c r="O106" s="31">
        <v>10</v>
      </c>
      <c r="P106" s="75">
        <f t="shared" si="20"/>
        <v>100</v>
      </c>
    </row>
    <row r="107" spans="1:16" ht="15">
      <c r="A107" s="188"/>
      <c r="B107" s="142" t="s">
        <v>115</v>
      </c>
      <c r="C107" s="186" t="s">
        <v>609</v>
      </c>
      <c r="D107" s="186"/>
      <c r="E107" s="186"/>
      <c r="F107" s="186"/>
      <c r="G107" s="186"/>
      <c r="I107" s="112" t="str">
        <f t="shared" si="21"/>
        <v>โครงการที่ 7</v>
      </c>
      <c r="J107" s="113">
        <v>20</v>
      </c>
      <c r="K107" s="113">
        <v>15</v>
      </c>
      <c r="L107" s="113">
        <v>15</v>
      </c>
      <c r="M107" s="113">
        <v>15</v>
      </c>
      <c r="N107" s="113">
        <v>10</v>
      </c>
      <c r="O107" s="113">
        <v>5</v>
      </c>
      <c r="P107" s="75">
        <f t="shared" si="20"/>
        <v>80</v>
      </c>
    </row>
    <row r="108" spans="1:16" ht="15">
      <c r="A108" s="188"/>
      <c r="B108" s="142" t="s">
        <v>116</v>
      </c>
      <c r="C108" s="186" t="s">
        <v>608</v>
      </c>
      <c r="D108" s="186"/>
      <c r="E108" s="186"/>
      <c r="F108" s="186"/>
      <c r="G108" s="186"/>
      <c r="I108" s="112" t="str">
        <f t="shared" si="21"/>
        <v>โครงการที่ 8</v>
      </c>
      <c r="J108" s="113">
        <v>20</v>
      </c>
      <c r="K108" s="113">
        <v>15</v>
      </c>
      <c r="L108" s="113">
        <v>15</v>
      </c>
      <c r="M108" s="113">
        <v>15</v>
      </c>
      <c r="N108" s="113">
        <v>10</v>
      </c>
      <c r="O108" s="113">
        <v>5</v>
      </c>
      <c r="P108" s="75">
        <f t="shared" si="20"/>
        <v>80</v>
      </c>
    </row>
    <row r="109" spans="1:16" ht="15">
      <c r="A109" s="188"/>
      <c r="B109" s="142" t="s">
        <v>117</v>
      </c>
      <c r="C109" s="186" t="s">
        <v>607</v>
      </c>
      <c r="D109" s="186"/>
      <c r="E109" s="186"/>
      <c r="F109" s="186"/>
      <c r="G109" s="186"/>
      <c r="I109" s="112" t="str">
        <f t="shared" si="21"/>
        <v>โครงการที่ 9</v>
      </c>
      <c r="J109" s="113">
        <v>25</v>
      </c>
      <c r="K109" s="113">
        <v>15</v>
      </c>
      <c r="L109" s="113">
        <v>15</v>
      </c>
      <c r="M109" s="113">
        <v>20</v>
      </c>
      <c r="N109" s="113">
        <v>12</v>
      </c>
      <c r="O109" s="113">
        <v>10</v>
      </c>
      <c r="P109" s="75">
        <f t="shared" ref="P109:P110" si="22">SUM(J109:O109)</f>
        <v>97</v>
      </c>
    </row>
    <row r="110" spans="1:16" ht="15">
      <c r="A110" s="189"/>
      <c r="B110" s="142" t="s">
        <v>584</v>
      </c>
      <c r="C110" s="186" t="s">
        <v>606</v>
      </c>
      <c r="D110" s="186"/>
      <c r="E110" s="186"/>
      <c r="F110" s="186"/>
      <c r="G110" s="186"/>
      <c r="I110" s="112" t="str">
        <f t="shared" si="21"/>
        <v>โครงการที่ 10</v>
      </c>
      <c r="J110" s="113">
        <v>20</v>
      </c>
      <c r="K110" s="113">
        <v>15</v>
      </c>
      <c r="L110" s="113">
        <v>15</v>
      </c>
      <c r="M110" s="113">
        <v>15</v>
      </c>
      <c r="N110" s="113">
        <v>10</v>
      </c>
      <c r="O110" s="113">
        <v>5</v>
      </c>
      <c r="P110" s="75">
        <f t="shared" si="22"/>
        <v>80</v>
      </c>
    </row>
    <row r="111" spans="1:16">
      <c r="A111" s="190" t="s">
        <v>49</v>
      </c>
      <c r="B111" s="194" t="s">
        <v>290</v>
      </c>
      <c r="C111" s="195"/>
      <c r="D111" s="195"/>
      <c r="E111" s="195"/>
      <c r="F111" s="195"/>
      <c r="G111" s="195"/>
      <c r="I111" s="206" t="str">
        <f>B111</f>
        <v>ความเสี่ยง : ความเจ็บป่วย/บาดเจ็บ/เสียชีวิต</v>
      </c>
      <c r="J111" s="207"/>
      <c r="K111" s="207"/>
      <c r="L111" s="207"/>
      <c r="M111" s="207"/>
      <c r="N111" s="207"/>
      <c r="O111" s="207"/>
      <c r="P111" s="208"/>
    </row>
    <row r="112" spans="1:16" ht="15">
      <c r="A112" s="191"/>
      <c r="B112" s="142" t="s">
        <v>109</v>
      </c>
      <c r="C112" s="193" t="s">
        <v>243</v>
      </c>
      <c r="D112" s="193"/>
      <c r="E112" s="193"/>
      <c r="F112" s="193"/>
      <c r="G112" s="193"/>
      <c r="I112" s="25" t="s">
        <v>51</v>
      </c>
      <c r="J112" s="113">
        <v>25</v>
      </c>
      <c r="K112" s="113">
        <v>15</v>
      </c>
      <c r="L112" s="113">
        <v>15</v>
      </c>
      <c r="M112" s="113">
        <v>20</v>
      </c>
      <c r="N112" s="113">
        <v>15</v>
      </c>
      <c r="O112" s="113">
        <v>6</v>
      </c>
      <c r="P112" s="75">
        <f t="shared" ref="P112" si="23">SUM(J112:O112)</f>
        <v>96</v>
      </c>
    </row>
    <row r="113" spans="1:16" ht="15">
      <c r="A113" s="191"/>
      <c r="B113" s="142" t="s">
        <v>585</v>
      </c>
      <c r="C113" s="186" t="s">
        <v>605</v>
      </c>
      <c r="D113" s="186"/>
      <c r="E113" s="186"/>
      <c r="F113" s="186"/>
      <c r="G113" s="186"/>
      <c r="I113" s="112" t="str">
        <f>B113</f>
        <v>โครงการที่ 11</v>
      </c>
      <c r="J113" s="113">
        <v>25</v>
      </c>
      <c r="K113" s="113">
        <v>15</v>
      </c>
      <c r="L113" s="113">
        <v>15</v>
      </c>
      <c r="M113" s="113">
        <v>20</v>
      </c>
      <c r="N113" s="113">
        <v>15</v>
      </c>
      <c r="O113" s="113">
        <v>10</v>
      </c>
      <c r="P113" s="75">
        <f t="shared" ref="P113:P114" si="24">SUM(J113:O113)</f>
        <v>100</v>
      </c>
    </row>
    <row r="114" spans="1:16" ht="15">
      <c r="A114" s="192"/>
      <c r="B114" s="142" t="s">
        <v>586</v>
      </c>
      <c r="C114" s="186" t="s">
        <v>604</v>
      </c>
      <c r="D114" s="186"/>
      <c r="E114" s="186"/>
      <c r="F114" s="186"/>
      <c r="G114" s="186"/>
      <c r="I114" s="112" t="str">
        <f>B114</f>
        <v>โครงการที่ 12</v>
      </c>
      <c r="J114" s="113">
        <v>25</v>
      </c>
      <c r="K114" s="113">
        <v>15</v>
      </c>
      <c r="L114" s="113">
        <v>15</v>
      </c>
      <c r="M114" s="113">
        <v>20</v>
      </c>
      <c r="N114" s="113">
        <v>13</v>
      </c>
      <c r="O114" s="113">
        <v>10</v>
      </c>
      <c r="P114" s="75">
        <f t="shared" si="24"/>
        <v>98</v>
      </c>
    </row>
    <row r="115" spans="1:16">
      <c r="A115" s="190" t="s">
        <v>50</v>
      </c>
      <c r="B115" s="194" t="s">
        <v>292</v>
      </c>
      <c r="C115" s="195"/>
      <c r="D115" s="195"/>
      <c r="E115" s="195"/>
      <c r="F115" s="195"/>
      <c r="G115" s="195"/>
      <c r="I115" s="206" t="str">
        <f>B115</f>
        <v>ความเสี่ยง : การสูญเสียทรัพย์สิน/การย้ายถิ่นฐาน</v>
      </c>
      <c r="J115" s="207"/>
      <c r="K115" s="207"/>
      <c r="L115" s="207"/>
      <c r="M115" s="207"/>
      <c r="N115" s="207"/>
      <c r="O115" s="207"/>
      <c r="P115" s="208"/>
    </row>
    <row r="116" spans="1:16" ht="15">
      <c r="A116" s="192"/>
      <c r="B116" s="142" t="s">
        <v>112</v>
      </c>
      <c r="C116" s="193" t="s">
        <v>246</v>
      </c>
      <c r="D116" s="193"/>
      <c r="E116" s="193"/>
      <c r="F116" s="193"/>
      <c r="G116" s="193"/>
      <c r="I116" s="25" t="s">
        <v>54</v>
      </c>
      <c r="J116" s="113">
        <v>20</v>
      </c>
      <c r="K116" s="113">
        <v>15</v>
      </c>
      <c r="L116" s="113">
        <v>15</v>
      </c>
      <c r="M116" s="113">
        <v>15</v>
      </c>
      <c r="N116" s="113">
        <v>14</v>
      </c>
      <c r="O116" s="113">
        <v>10</v>
      </c>
      <c r="P116" s="75">
        <f t="shared" ref="P116" si="25">SUM(J116:O116)</f>
        <v>89</v>
      </c>
    </row>
  </sheetData>
  <sortState xmlns:xlrd2="http://schemas.microsoft.com/office/spreadsheetml/2017/richdata2" ref="P7:P18">
    <sortCondition ref="P7:P18"/>
  </sortState>
  <mergeCells count="131">
    <mergeCell ref="A19:A29"/>
    <mergeCell ref="I111:P111"/>
    <mergeCell ref="A115:A116"/>
    <mergeCell ref="B115:G115"/>
    <mergeCell ref="I115:P115"/>
    <mergeCell ref="C116:G116"/>
    <mergeCell ref="B102:G102"/>
    <mergeCell ref="I102:P102"/>
    <mergeCell ref="B86:G86"/>
    <mergeCell ref="I86:O86"/>
    <mergeCell ref="A67:A72"/>
    <mergeCell ref="A84:A85"/>
    <mergeCell ref="B84:G84"/>
    <mergeCell ref="I6:P6"/>
    <mergeCell ref="I21:P21"/>
    <mergeCell ref="I36:P36"/>
    <mergeCell ref="I43:P43"/>
    <mergeCell ref="I23:P23"/>
    <mergeCell ref="I19:P19"/>
    <mergeCell ref="I41:P41"/>
    <mergeCell ref="B82:G82"/>
    <mergeCell ref="I27:P27"/>
    <mergeCell ref="C30:G30"/>
    <mergeCell ref="C45:G45"/>
    <mergeCell ref="I67:P67"/>
    <mergeCell ref="I69:P69"/>
    <mergeCell ref="I71:P71"/>
    <mergeCell ref="B51:G51"/>
    <mergeCell ref="B55:G55"/>
    <mergeCell ref="B53:G53"/>
    <mergeCell ref="B75:G75"/>
    <mergeCell ref="C77:G77"/>
    <mergeCell ref="A51:A54"/>
    <mergeCell ref="A55:A60"/>
    <mergeCell ref="A73:A77"/>
    <mergeCell ref="C61:G61"/>
    <mergeCell ref="I84:P84"/>
    <mergeCell ref="I38:P38"/>
    <mergeCell ref="I51:P51"/>
    <mergeCell ref="I55:P55"/>
    <mergeCell ref="I53:P53"/>
    <mergeCell ref="I59:P59"/>
    <mergeCell ref="A41:A44"/>
    <mergeCell ref="B23:G23"/>
    <mergeCell ref="B27:G27"/>
    <mergeCell ref="B66:G66"/>
    <mergeCell ref="C20:G20"/>
    <mergeCell ref="C68:G68"/>
    <mergeCell ref="C70:G70"/>
    <mergeCell ref="C72:G72"/>
    <mergeCell ref="B65:G65"/>
    <mergeCell ref="A6:A18"/>
    <mergeCell ref="B59:G59"/>
    <mergeCell ref="C44:G44"/>
    <mergeCell ref="B43:G43"/>
    <mergeCell ref="B38:G38"/>
    <mergeCell ref="C40:G40"/>
    <mergeCell ref="B49:G49"/>
    <mergeCell ref="C39:G39"/>
    <mergeCell ref="B41:G41"/>
    <mergeCell ref="C57:G57"/>
    <mergeCell ref="C58:G58"/>
    <mergeCell ref="C42:G42"/>
    <mergeCell ref="C18:G18"/>
    <mergeCell ref="C25:G25"/>
    <mergeCell ref="C26:G26"/>
    <mergeCell ref="C60:G60"/>
    <mergeCell ref="B4:G4"/>
    <mergeCell ref="B5:G5"/>
    <mergeCell ref="C7:G7"/>
    <mergeCell ref="C8:G8"/>
    <mergeCell ref="C9:G9"/>
    <mergeCell ref="C29:G29"/>
    <mergeCell ref="B6:G6"/>
    <mergeCell ref="B21:G21"/>
    <mergeCell ref="C37:G37"/>
    <mergeCell ref="B34:G34"/>
    <mergeCell ref="B35:G35"/>
    <mergeCell ref="B36:G36"/>
    <mergeCell ref="C10:G10"/>
    <mergeCell ref="C22:G22"/>
    <mergeCell ref="C24:G24"/>
    <mergeCell ref="C28:G28"/>
    <mergeCell ref="B19:G19"/>
    <mergeCell ref="C11:G11"/>
    <mergeCell ref="C12:G12"/>
    <mergeCell ref="C13:G13"/>
    <mergeCell ref="C14:G14"/>
    <mergeCell ref="C15:G15"/>
    <mergeCell ref="C16:G16"/>
    <mergeCell ref="C17:G17"/>
    <mergeCell ref="B50:G50"/>
    <mergeCell ref="C52:G52"/>
    <mergeCell ref="C56:G56"/>
    <mergeCell ref="C54:G54"/>
    <mergeCell ref="C78:G78"/>
    <mergeCell ref="C96:G96"/>
    <mergeCell ref="C110:G110"/>
    <mergeCell ref="B83:G83"/>
    <mergeCell ref="C85:G85"/>
    <mergeCell ref="C104:G104"/>
    <mergeCell ref="C103:G103"/>
    <mergeCell ref="B100:G100"/>
    <mergeCell ref="B101:G101"/>
    <mergeCell ref="C105:G105"/>
    <mergeCell ref="C106:G106"/>
    <mergeCell ref="C107:G107"/>
    <mergeCell ref="C108:G108"/>
    <mergeCell ref="C109:G109"/>
    <mergeCell ref="B67:G67"/>
    <mergeCell ref="B69:G69"/>
    <mergeCell ref="B71:G71"/>
    <mergeCell ref="B73:G73"/>
    <mergeCell ref="C74:G74"/>
    <mergeCell ref="C76:G76"/>
    <mergeCell ref="C113:G113"/>
    <mergeCell ref="C114:G114"/>
    <mergeCell ref="A102:A110"/>
    <mergeCell ref="A111:A114"/>
    <mergeCell ref="C88:G88"/>
    <mergeCell ref="A86:A95"/>
    <mergeCell ref="C94:G94"/>
    <mergeCell ref="C95:G95"/>
    <mergeCell ref="B89:G89"/>
    <mergeCell ref="C90:G90"/>
    <mergeCell ref="C91:G91"/>
    <mergeCell ref="C92:G92"/>
    <mergeCell ref="C93:G93"/>
    <mergeCell ref="C87:G87"/>
    <mergeCell ref="C112:G112"/>
    <mergeCell ref="B111:G111"/>
  </mergeCells>
  <phoneticPr fontId="1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27"/>
  <sheetViews>
    <sheetView topLeftCell="A103" zoomScale="87" zoomScaleNormal="132" workbookViewId="0">
      <selection activeCell="B123" sqref="B123"/>
    </sheetView>
  </sheetViews>
  <sheetFormatPr baseColWidth="10" defaultColWidth="8.83203125" defaultRowHeight="14"/>
  <cols>
    <col min="1" max="1" width="29" customWidth="1"/>
    <col min="2" max="2" width="13.1640625" customWidth="1"/>
    <col min="3" max="6" width="8.6640625" style="122" customWidth="1"/>
    <col min="7" max="7" width="28.83203125" style="122" customWidth="1"/>
    <col min="8" max="8" width="28" style="122" customWidth="1"/>
    <col min="9" max="9" width="36.83203125" style="122" customWidth="1"/>
    <col min="10" max="10" width="36.33203125" style="122" customWidth="1"/>
    <col min="11" max="11" width="29.33203125" customWidth="1"/>
  </cols>
  <sheetData>
    <row r="1" spans="1:11" ht="15">
      <c r="A1" s="4" t="s">
        <v>9</v>
      </c>
    </row>
    <row r="2" spans="1:11" ht="15">
      <c r="A2" s="4" t="s">
        <v>10</v>
      </c>
    </row>
    <row r="3" spans="1:11" s="87" customFormat="1" ht="15">
      <c r="A3" s="16" t="s">
        <v>11</v>
      </c>
      <c r="B3" s="229" t="s">
        <v>155</v>
      </c>
      <c r="C3" s="229"/>
      <c r="D3" s="229"/>
      <c r="E3" s="229"/>
      <c r="F3" s="229"/>
      <c r="G3" s="229"/>
      <c r="H3" s="123"/>
      <c r="I3" s="123"/>
      <c r="J3" s="123"/>
      <c r="K3" s="88"/>
    </row>
    <row r="4" spans="1:11" s="87" customFormat="1" ht="15">
      <c r="A4" s="16" t="s">
        <v>47</v>
      </c>
      <c r="B4" s="234" t="s">
        <v>293</v>
      </c>
      <c r="C4" s="235"/>
      <c r="D4" s="235"/>
      <c r="E4" s="235"/>
      <c r="F4" s="235"/>
      <c r="G4" s="236"/>
      <c r="H4" s="124"/>
      <c r="I4" s="123"/>
      <c r="J4" s="123"/>
      <c r="K4" s="88"/>
    </row>
    <row r="5" spans="1:11" s="87" customFormat="1" ht="20" customHeight="1">
      <c r="A5" s="89" t="s">
        <v>45</v>
      </c>
      <c r="B5" s="231" t="s">
        <v>46</v>
      </c>
      <c r="C5" s="232"/>
      <c r="D5" s="232"/>
      <c r="E5" s="232"/>
      <c r="F5" s="232"/>
      <c r="G5" s="232"/>
      <c r="H5" s="125" t="s">
        <v>61</v>
      </c>
      <c r="I5" s="125" t="s">
        <v>64</v>
      </c>
      <c r="J5" s="125" t="s">
        <v>65</v>
      </c>
      <c r="K5" s="90" t="s">
        <v>66</v>
      </c>
    </row>
    <row r="6" spans="1:11" ht="18" customHeight="1">
      <c r="A6" s="237" t="s">
        <v>48</v>
      </c>
      <c r="B6" s="203" t="s">
        <v>310</v>
      </c>
      <c r="C6" s="204"/>
      <c r="D6" s="204"/>
      <c r="E6" s="204"/>
      <c r="F6" s="204"/>
      <c r="G6" s="204"/>
      <c r="H6" s="109"/>
      <c r="I6" s="109"/>
      <c r="J6" s="109"/>
      <c r="K6" s="12"/>
    </row>
    <row r="7" spans="1:11" ht="16" customHeight="1">
      <c r="A7" s="237"/>
      <c r="B7" s="82" t="s">
        <v>109</v>
      </c>
      <c r="C7" s="221" t="s">
        <v>215</v>
      </c>
      <c r="D7" s="214" t="s">
        <v>215</v>
      </c>
      <c r="E7" s="214" t="s">
        <v>215</v>
      </c>
      <c r="F7" s="214" t="s">
        <v>215</v>
      </c>
      <c r="G7" s="214" t="s">
        <v>215</v>
      </c>
      <c r="H7" s="126" t="s">
        <v>339</v>
      </c>
      <c r="I7" s="127" t="s">
        <v>340</v>
      </c>
      <c r="J7" s="127" t="s">
        <v>341</v>
      </c>
      <c r="K7" s="104" t="s">
        <v>342</v>
      </c>
    </row>
    <row r="8" spans="1:11" ht="16" customHeight="1">
      <c r="A8" s="237"/>
      <c r="B8" s="82" t="s">
        <v>110</v>
      </c>
      <c r="C8" s="221" t="s">
        <v>216</v>
      </c>
      <c r="D8" s="214" t="s">
        <v>216</v>
      </c>
      <c r="E8" s="214" t="s">
        <v>216</v>
      </c>
      <c r="F8" s="214" t="s">
        <v>216</v>
      </c>
      <c r="G8" s="214" t="s">
        <v>216</v>
      </c>
      <c r="H8" s="126" t="s">
        <v>343</v>
      </c>
      <c r="I8" s="127" t="s">
        <v>344</v>
      </c>
      <c r="J8" s="127" t="s">
        <v>341</v>
      </c>
      <c r="K8" s="104" t="s">
        <v>342</v>
      </c>
    </row>
    <row r="9" spans="1:11" ht="16" customHeight="1">
      <c r="A9" s="237"/>
      <c r="B9" s="141" t="s">
        <v>111</v>
      </c>
      <c r="C9" s="221" t="s">
        <v>217</v>
      </c>
      <c r="D9" s="214" t="s">
        <v>217</v>
      </c>
      <c r="E9" s="214" t="s">
        <v>217</v>
      </c>
      <c r="F9" s="214" t="s">
        <v>217</v>
      </c>
      <c r="G9" s="214" t="s">
        <v>217</v>
      </c>
      <c r="H9" s="126" t="s">
        <v>345</v>
      </c>
      <c r="I9" s="127" t="s">
        <v>346</v>
      </c>
      <c r="J9" s="127" t="s">
        <v>341</v>
      </c>
      <c r="K9" s="104" t="s">
        <v>342</v>
      </c>
    </row>
    <row r="10" spans="1:11" ht="16" customHeight="1">
      <c r="A10" s="237"/>
      <c r="B10" s="141" t="s">
        <v>113</v>
      </c>
      <c r="C10" s="205" t="s">
        <v>219</v>
      </c>
      <c r="D10" s="205" t="s">
        <v>219</v>
      </c>
      <c r="E10" s="205" t="s">
        <v>219</v>
      </c>
      <c r="F10" s="205" t="s">
        <v>219</v>
      </c>
      <c r="G10" s="221" t="s">
        <v>219</v>
      </c>
      <c r="H10" s="126" t="s">
        <v>351</v>
      </c>
      <c r="I10" s="127" t="s">
        <v>352</v>
      </c>
      <c r="J10" s="127" t="s">
        <v>353</v>
      </c>
      <c r="K10" s="104" t="s">
        <v>354</v>
      </c>
    </row>
    <row r="11" spans="1:11" ht="16" customHeight="1">
      <c r="A11" s="117"/>
      <c r="B11" s="141" t="str">
        <f>'5. โครงการ กิจกรรม'!B11</f>
        <v>โครงการที่ 10</v>
      </c>
      <c r="C11" s="205" t="s">
        <v>574</v>
      </c>
      <c r="D11" s="205"/>
      <c r="E11" s="205"/>
      <c r="F11" s="205"/>
      <c r="G11" s="205"/>
      <c r="H11" s="126" t="s">
        <v>666</v>
      </c>
      <c r="I11" s="127" t="s">
        <v>666</v>
      </c>
      <c r="J11" s="127" t="s">
        <v>671</v>
      </c>
      <c r="K11" s="104" t="s">
        <v>350</v>
      </c>
    </row>
    <row r="12" spans="1:11" ht="16" customHeight="1">
      <c r="A12" s="117"/>
      <c r="B12" s="141" t="str">
        <f>'5. โครงการ กิจกรรม'!B12</f>
        <v>โครงการที่ 11</v>
      </c>
      <c r="C12" s="205" t="s">
        <v>575</v>
      </c>
      <c r="D12" s="205"/>
      <c r="E12" s="205"/>
      <c r="F12" s="205"/>
      <c r="G12" s="205"/>
      <c r="H12" s="126" t="s">
        <v>667</v>
      </c>
      <c r="I12" s="127" t="s">
        <v>667</v>
      </c>
      <c r="J12" s="127" t="s">
        <v>672</v>
      </c>
      <c r="K12" s="104" t="s">
        <v>350</v>
      </c>
    </row>
    <row r="13" spans="1:11" ht="16" customHeight="1">
      <c r="A13" s="117"/>
      <c r="B13" s="141" t="str">
        <f>'5. โครงการ กิจกรรม'!B13</f>
        <v>โครงการที่ 12</v>
      </c>
      <c r="C13" s="205" t="s">
        <v>576</v>
      </c>
      <c r="D13" s="205"/>
      <c r="E13" s="205"/>
      <c r="F13" s="205"/>
      <c r="G13" s="205"/>
      <c r="H13" s="126" t="s">
        <v>668</v>
      </c>
      <c r="I13" s="127" t="s">
        <v>669</v>
      </c>
      <c r="J13" s="127" t="s">
        <v>670</v>
      </c>
      <c r="K13" s="104" t="s">
        <v>350</v>
      </c>
    </row>
    <row r="14" spans="1:11" ht="16" customHeight="1">
      <c r="A14" s="117"/>
      <c r="B14" s="141" t="str">
        <f>'5. โครงการ กิจกรรม'!B14</f>
        <v>โครงการที่ 13</v>
      </c>
      <c r="C14" s="205" t="s">
        <v>577</v>
      </c>
      <c r="D14" s="205"/>
      <c r="E14" s="205"/>
      <c r="F14" s="205"/>
      <c r="G14" s="205"/>
      <c r="H14" s="126" t="s">
        <v>673</v>
      </c>
      <c r="I14" s="127" t="s">
        <v>674</v>
      </c>
      <c r="J14" s="127" t="s">
        <v>675</v>
      </c>
      <c r="K14" s="104" t="s">
        <v>350</v>
      </c>
    </row>
    <row r="15" spans="1:11" ht="16" customHeight="1">
      <c r="A15" s="117"/>
      <c r="B15" s="141" t="str">
        <f>'5. โครงการ กิจกรรม'!B15</f>
        <v>โครงการที่ 14</v>
      </c>
      <c r="C15" s="205" t="s">
        <v>578</v>
      </c>
      <c r="D15" s="205"/>
      <c r="E15" s="205"/>
      <c r="F15" s="205"/>
      <c r="G15" s="205"/>
      <c r="H15" s="126" t="s">
        <v>676</v>
      </c>
      <c r="I15" s="127" t="s">
        <v>677</v>
      </c>
      <c r="J15" s="127" t="s">
        <v>678</v>
      </c>
      <c r="K15" s="104" t="s">
        <v>350</v>
      </c>
    </row>
    <row r="16" spans="1:11" ht="16" customHeight="1">
      <c r="A16" s="117"/>
      <c r="B16" s="141" t="str">
        <f>'5. โครงการ กิจกรรม'!B16</f>
        <v>โครงการที่ 15</v>
      </c>
      <c r="C16" s="205" t="s">
        <v>579</v>
      </c>
      <c r="D16" s="205"/>
      <c r="E16" s="205"/>
      <c r="F16" s="205"/>
      <c r="G16" s="205"/>
      <c r="H16" s="126" t="s">
        <v>680</v>
      </c>
      <c r="I16" s="127" t="s">
        <v>679</v>
      </c>
      <c r="J16" s="127" t="s">
        <v>678</v>
      </c>
      <c r="K16" s="104" t="s">
        <v>350</v>
      </c>
    </row>
    <row r="17" spans="1:11" ht="16" customHeight="1">
      <c r="A17" s="117"/>
      <c r="B17" s="141" t="str">
        <f>'5. โครงการ กิจกรรม'!B17</f>
        <v>โครงการที่ 16</v>
      </c>
      <c r="C17" s="205" t="s">
        <v>580</v>
      </c>
      <c r="D17" s="205"/>
      <c r="E17" s="205"/>
      <c r="F17" s="205"/>
      <c r="G17" s="205"/>
      <c r="H17" s="126" t="s">
        <v>682</v>
      </c>
      <c r="I17" s="127" t="s">
        <v>681</v>
      </c>
      <c r="J17" s="127" t="s">
        <v>678</v>
      </c>
      <c r="K17" s="104" t="s">
        <v>350</v>
      </c>
    </row>
    <row r="18" spans="1:11" ht="16" customHeight="1">
      <c r="A18" s="117"/>
      <c r="B18" s="141" t="str">
        <f>'5. โครงการ กิจกรรม'!B18</f>
        <v>โครงการที่ 17</v>
      </c>
      <c r="C18" s="205" t="s">
        <v>581</v>
      </c>
      <c r="D18" s="205"/>
      <c r="E18" s="205"/>
      <c r="F18" s="205"/>
      <c r="G18" s="205"/>
      <c r="H18" s="126" t="s">
        <v>683</v>
      </c>
      <c r="I18" s="127" t="s">
        <v>684</v>
      </c>
      <c r="J18" s="127" t="s">
        <v>685</v>
      </c>
      <c r="K18" s="104" t="s">
        <v>350</v>
      </c>
    </row>
    <row r="19" spans="1:11" ht="16" customHeight="1">
      <c r="A19" s="212" t="s">
        <v>49</v>
      </c>
      <c r="B19" s="194" t="s">
        <v>310</v>
      </c>
      <c r="C19" s="195"/>
      <c r="D19" s="195"/>
      <c r="E19" s="195"/>
      <c r="F19" s="195"/>
      <c r="G19" s="195"/>
      <c r="H19" s="109"/>
      <c r="I19" s="109"/>
      <c r="J19" s="109"/>
      <c r="K19" s="104"/>
    </row>
    <row r="20" spans="1:11" ht="16" customHeight="1">
      <c r="A20" s="212"/>
      <c r="B20" s="142" t="s">
        <v>112</v>
      </c>
      <c r="C20" s="221" t="s">
        <v>218</v>
      </c>
      <c r="D20" s="214" t="s">
        <v>218</v>
      </c>
      <c r="E20" s="214" t="s">
        <v>218</v>
      </c>
      <c r="F20" s="214" t="s">
        <v>218</v>
      </c>
      <c r="G20" s="214" t="s">
        <v>218</v>
      </c>
      <c r="H20" s="126" t="s">
        <v>347</v>
      </c>
      <c r="I20" s="127" t="s">
        <v>348</v>
      </c>
      <c r="J20" s="127" t="s">
        <v>349</v>
      </c>
      <c r="K20" s="104" t="s">
        <v>350</v>
      </c>
    </row>
    <row r="21" spans="1:11" ht="16" customHeight="1">
      <c r="A21" s="212"/>
      <c r="B21" s="233" t="s">
        <v>276</v>
      </c>
      <c r="C21" s="233"/>
      <c r="D21" s="233"/>
      <c r="E21" s="233"/>
      <c r="F21" s="233"/>
      <c r="G21" s="194"/>
      <c r="H21" s="109"/>
      <c r="I21" s="109"/>
      <c r="J21" s="109"/>
      <c r="K21" s="12"/>
    </row>
    <row r="22" spans="1:11" ht="16" customHeight="1">
      <c r="A22" s="212"/>
      <c r="B22" s="142" t="s">
        <v>114</v>
      </c>
      <c r="C22" s="205" t="s">
        <v>220</v>
      </c>
      <c r="D22" s="205" t="s">
        <v>220</v>
      </c>
      <c r="E22" s="205" t="s">
        <v>220</v>
      </c>
      <c r="F22" s="205" t="s">
        <v>220</v>
      </c>
      <c r="G22" s="221" t="s">
        <v>220</v>
      </c>
      <c r="H22" s="126" t="s">
        <v>355</v>
      </c>
      <c r="I22" s="126" t="s">
        <v>356</v>
      </c>
      <c r="J22" s="126" t="s">
        <v>357</v>
      </c>
      <c r="K22" s="103" t="s">
        <v>358</v>
      </c>
    </row>
    <row r="23" spans="1:11" ht="16" customHeight="1">
      <c r="A23" s="212"/>
      <c r="B23" s="233" t="s">
        <v>277</v>
      </c>
      <c r="C23" s="233"/>
      <c r="D23" s="233"/>
      <c r="E23" s="233"/>
      <c r="F23" s="233"/>
      <c r="G23" s="194"/>
      <c r="H23" s="109"/>
      <c r="I23" s="109"/>
      <c r="J23" s="109"/>
      <c r="K23" s="12"/>
    </row>
    <row r="24" spans="1:11" ht="16" customHeight="1">
      <c r="A24" s="212"/>
      <c r="B24" s="142" t="s">
        <v>115</v>
      </c>
      <c r="C24" s="205" t="s">
        <v>221</v>
      </c>
      <c r="D24" s="205" t="s">
        <v>221</v>
      </c>
      <c r="E24" s="205" t="s">
        <v>221</v>
      </c>
      <c r="F24" s="205" t="s">
        <v>221</v>
      </c>
      <c r="G24" s="221" t="s">
        <v>221</v>
      </c>
      <c r="H24" s="126" t="s">
        <v>359</v>
      </c>
      <c r="I24" s="126" t="s">
        <v>360</v>
      </c>
      <c r="J24" s="126" t="s">
        <v>361</v>
      </c>
      <c r="K24" s="103" t="s">
        <v>362</v>
      </c>
    </row>
    <row r="25" spans="1:11" ht="16" customHeight="1">
      <c r="A25" s="212"/>
      <c r="B25" s="144" t="s">
        <v>618</v>
      </c>
      <c r="C25" s="205" t="s">
        <v>582</v>
      </c>
      <c r="D25" s="205"/>
      <c r="E25" s="205"/>
      <c r="F25" s="205"/>
      <c r="G25" s="205"/>
      <c r="H25" s="126" t="s">
        <v>691</v>
      </c>
      <c r="I25" s="127" t="s">
        <v>689</v>
      </c>
      <c r="J25" s="127" t="s">
        <v>686</v>
      </c>
      <c r="K25" s="103" t="s">
        <v>358</v>
      </c>
    </row>
    <row r="26" spans="1:11" ht="16" customHeight="1">
      <c r="A26" s="212"/>
      <c r="B26" s="144" t="s">
        <v>619</v>
      </c>
      <c r="C26" s="205" t="s">
        <v>583</v>
      </c>
      <c r="D26" s="205"/>
      <c r="E26" s="205"/>
      <c r="F26" s="205"/>
      <c r="G26" s="205"/>
      <c r="H26" s="126" t="s">
        <v>690</v>
      </c>
      <c r="I26" s="127" t="s">
        <v>688</v>
      </c>
      <c r="J26" s="127" t="s">
        <v>687</v>
      </c>
      <c r="K26" s="103" t="s">
        <v>362</v>
      </c>
    </row>
    <row r="27" spans="1:11" ht="16" customHeight="1">
      <c r="A27" s="212"/>
      <c r="B27" s="233" t="s">
        <v>278</v>
      </c>
      <c r="C27" s="233"/>
      <c r="D27" s="233"/>
      <c r="E27" s="233"/>
      <c r="F27" s="233"/>
      <c r="G27" s="194"/>
      <c r="H27" s="109"/>
      <c r="I27" s="109"/>
      <c r="J27" s="109"/>
      <c r="K27" s="12"/>
    </row>
    <row r="28" spans="1:11" ht="16" customHeight="1">
      <c r="A28" s="212"/>
      <c r="B28" s="30" t="s">
        <v>116</v>
      </c>
      <c r="C28" s="205" t="s">
        <v>223</v>
      </c>
      <c r="D28" s="205" t="s">
        <v>223</v>
      </c>
      <c r="E28" s="205" t="s">
        <v>223</v>
      </c>
      <c r="F28" s="205" t="s">
        <v>223</v>
      </c>
      <c r="G28" s="221" t="s">
        <v>223</v>
      </c>
      <c r="H28" s="126" t="s">
        <v>369</v>
      </c>
      <c r="I28" s="126" t="s">
        <v>370</v>
      </c>
      <c r="J28" s="126" t="s">
        <v>363</v>
      </c>
      <c r="K28" s="103" t="s">
        <v>364</v>
      </c>
    </row>
    <row r="29" spans="1:11" ht="50">
      <c r="A29" s="213"/>
      <c r="B29" s="30" t="s">
        <v>117</v>
      </c>
      <c r="C29" s="205" t="s">
        <v>224</v>
      </c>
      <c r="D29" s="205" t="s">
        <v>224</v>
      </c>
      <c r="E29" s="205" t="s">
        <v>224</v>
      </c>
      <c r="F29" s="205" t="s">
        <v>224</v>
      </c>
      <c r="G29" s="221" t="s">
        <v>224</v>
      </c>
      <c r="H29" s="126" t="s">
        <v>365</v>
      </c>
      <c r="I29" s="126" t="s">
        <v>366</v>
      </c>
      <c r="J29" s="126" t="s">
        <v>367</v>
      </c>
      <c r="K29" s="103" t="s">
        <v>368</v>
      </c>
    </row>
    <row r="30" spans="1:11">
      <c r="A30" s="100" t="s">
        <v>50</v>
      </c>
      <c r="B30" s="30"/>
      <c r="C30" s="106"/>
      <c r="D30" s="106"/>
      <c r="E30" s="106"/>
      <c r="F30" s="106"/>
      <c r="G30" s="106"/>
      <c r="H30" s="128"/>
      <c r="I30" s="128"/>
      <c r="J30" s="128"/>
      <c r="K30" s="102"/>
    </row>
    <row r="31" spans="1:11">
      <c r="H31" s="129" t="s">
        <v>63</v>
      </c>
    </row>
    <row r="32" spans="1:11">
      <c r="A32" s="18" t="s">
        <v>62</v>
      </c>
      <c r="B32" s="224" t="str">
        <f>B4</f>
        <v xml:space="preserve">เพิ่มความมั่นคงด้านน้ำของจังหวัด </v>
      </c>
      <c r="C32" s="224"/>
      <c r="D32" s="224"/>
      <c r="E32" s="224"/>
      <c r="F32" s="224"/>
      <c r="G32" s="224"/>
      <c r="H32" s="118" t="s">
        <v>294</v>
      </c>
    </row>
    <row r="33" spans="1:11" ht="30">
      <c r="H33" s="91" t="s">
        <v>295</v>
      </c>
      <c r="J33" s="130"/>
      <c r="K33" s="92"/>
    </row>
    <row r="35" spans="1:11" s="87" customFormat="1" ht="15">
      <c r="A35" s="16" t="s">
        <v>11</v>
      </c>
      <c r="B35" s="229" t="s">
        <v>156</v>
      </c>
      <c r="C35" s="229"/>
      <c r="D35" s="229"/>
      <c r="E35" s="229"/>
      <c r="F35" s="229"/>
      <c r="G35" s="229"/>
      <c r="H35" s="123"/>
      <c r="I35" s="123"/>
      <c r="J35" s="123"/>
      <c r="K35" s="88"/>
    </row>
    <row r="36" spans="1:11" s="87" customFormat="1" ht="15">
      <c r="A36" s="16" t="s">
        <v>47</v>
      </c>
      <c r="B36" s="229" t="s">
        <v>308</v>
      </c>
      <c r="C36" s="229"/>
      <c r="D36" s="229"/>
      <c r="E36" s="229"/>
      <c r="F36" s="229"/>
      <c r="G36" s="229"/>
      <c r="H36" s="124"/>
      <c r="I36" s="123"/>
      <c r="J36" s="123"/>
      <c r="K36" s="88"/>
    </row>
    <row r="37" spans="1:11" s="87" customFormat="1" ht="20" customHeight="1">
      <c r="A37" s="89" t="s">
        <v>45</v>
      </c>
      <c r="B37" s="231" t="s">
        <v>46</v>
      </c>
      <c r="C37" s="232"/>
      <c r="D37" s="232"/>
      <c r="E37" s="232"/>
      <c r="F37" s="232"/>
      <c r="G37" s="232"/>
      <c r="H37" s="125" t="s">
        <v>61</v>
      </c>
      <c r="I37" s="125" t="s">
        <v>64</v>
      </c>
      <c r="J37" s="125" t="s">
        <v>65</v>
      </c>
      <c r="K37" s="90" t="s">
        <v>66</v>
      </c>
    </row>
    <row r="38" spans="1:11" ht="14" customHeight="1">
      <c r="A38" s="215" t="s">
        <v>48</v>
      </c>
      <c r="B38" s="203" t="s">
        <v>285</v>
      </c>
      <c r="C38" s="204"/>
      <c r="D38" s="204"/>
      <c r="E38" s="204"/>
      <c r="F38" s="204"/>
      <c r="G38" s="204"/>
      <c r="H38" s="109"/>
      <c r="I38" s="109"/>
      <c r="J38" s="109"/>
      <c r="K38" s="25"/>
    </row>
    <row r="39" spans="1:11" ht="16" customHeight="1">
      <c r="A39" s="216"/>
      <c r="B39" s="30" t="s">
        <v>109</v>
      </c>
      <c r="C39" s="205" t="s">
        <v>270</v>
      </c>
      <c r="D39" s="205" t="s">
        <v>225</v>
      </c>
      <c r="E39" s="205" t="s">
        <v>225</v>
      </c>
      <c r="F39" s="205" t="s">
        <v>225</v>
      </c>
      <c r="G39" s="221" t="s">
        <v>225</v>
      </c>
      <c r="H39" s="126" t="s">
        <v>371</v>
      </c>
      <c r="I39" s="126" t="s">
        <v>372</v>
      </c>
      <c r="J39" s="126" t="s">
        <v>373</v>
      </c>
      <c r="K39" s="103" t="s">
        <v>374</v>
      </c>
    </row>
    <row r="40" spans="1:11" ht="16" customHeight="1">
      <c r="A40" s="216"/>
      <c r="B40" s="203" t="s">
        <v>286</v>
      </c>
      <c r="C40" s="204"/>
      <c r="D40" s="204"/>
      <c r="E40" s="204"/>
      <c r="F40" s="204"/>
      <c r="G40" s="204"/>
      <c r="H40" s="109"/>
      <c r="I40" s="109"/>
      <c r="J40" s="109"/>
      <c r="K40" s="25"/>
    </row>
    <row r="41" spans="1:11" ht="50">
      <c r="A41" s="216"/>
      <c r="B41" s="30" t="s">
        <v>110</v>
      </c>
      <c r="C41" s="205" t="s">
        <v>271</v>
      </c>
      <c r="D41" s="205" t="s">
        <v>226</v>
      </c>
      <c r="E41" s="205" t="s">
        <v>226</v>
      </c>
      <c r="F41" s="205" t="s">
        <v>226</v>
      </c>
      <c r="G41" s="221" t="s">
        <v>226</v>
      </c>
      <c r="H41" s="126" t="s">
        <v>375</v>
      </c>
      <c r="I41" s="126" t="s">
        <v>376</v>
      </c>
      <c r="J41" s="126" t="s">
        <v>377</v>
      </c>
      <c r="K41" s="103" t="s">
        <v>378</v>
      </c>
    </row>
    <row r="42" spans="1:11">
      <c r="A42" s="216"/>
      <c r="B42" s="203" t="s">
        <v>287</v>
      </c>
      <c r="C42" s="204"/>
      <c r="D42" s="204"/>
      <c r="E42" s="204"/>
      <c r="F42" s="204"/>
      <c r="G42" s="204"/>
      <c r="H42" s="109"/>
      <c r="I42" s="109"/>
      <c r="J42" s="109"/>
      <c r="K42" s="25"/>
    </row>
    <row r="43" spans="1:11" ht="16" customHeight="1">
      <c r="A43" s="216"/>
      <c r="B43" s="30" t="s">
        <v>111</v>
      </c>
      <c r="C43" s="205" t="s">
        <v>272</v>
      </c>
      <c r="D43" s="205" t="s">
        <v>227</v>
      </c>
      <c r="E43" s="205" t="s">
        <v>227</v>
      </c>
      <c r="F43" s="205" t="s">
        <v>227</v>
      </c>
      <c r="G43" s="221" t="s">
        <v>227</v>
      </c>
      <c r="H43" s="126" t="s">
        <v>379</v>
      </c>
      <c r="I43" s="126" t="s">
        <v>380</v>
      </c>
      <c r="J43" s="126" t="s">
        <v>381</v>
      </c>
      <c r="K43" s="103" t="s">
        <v>382</v>
      </c>
    </row>
    <row r="44" spans="1:11" ht="16" customHeight="1">
      <c r="A44" s="216"/>
      <c r="B44" s="203" t="s">
        <v>288</v>
      </c>
      <c r="C44" s="204"/>
      <c r="D44" s="204"/>
      <c r="E44" s="204"/>
      <c r="F44" s="204"/>
      <c r="G44" s="204"/>
      <c r="H44" s="109"/>
      <c r="I44" s="109"/>
      <c r="J44" s="109"/>
      <c r="K44" s="25"/>
    </row>
    <row r="45" spans="1:11" ht="16" customHeight="1">
      <c r="A45" s="216"/>
      <c r="B45" s="30" t="s">
        <v>112</v>
      </c>
      <c r="C45" s="205" t="s">
        <v>273</v>
      </c>
      <c r="D45" s="205" t="s">
        <v>228</v>
      </c>
      <c r="E45" s="205" t="s">
        <v>228</v>
      </c>
      <c r="F45" s="205" t="s">
        <v>228</v>
      </c>
      <c r="G45" s="221" t="s">
        <v>228</v>
      </c>
      <c r="H45" s="126" t="s">
        <v>388</v>
      </c>
      <c r="I45" s="126" t="s">
        <v>383</v>
      </c>
      <c r="J45" s="126" t="s">
        <v>384</v>
      </c>
      <c r="K45" s="103" t="s">
        <v>389</v>
      </c>
    </row>
    <row r="46" spans="1:11" ht="16" customHeight="1">
      <c r="A46" s="217"/>
      <c r="B46" s="30" t="s">
        <v>113</v>
      </c>
      <c r="C46" s="205" t="s">
        <v>274</v>
      </c>
      <c r="D46" s="205" t="s">
        <v>229</v>
      </c>
      <c r="E46" s="205" t="s">
        <v>229</v>
      </c>
      <c r="F46" s="205" t="s">
        <v>229</v>
      </c>
      <c r="G46" s="221" t="s">
        <v>229</v>
      </c>
      <c r="H46" s="126" t="s">
        <v>386</v>
      </c>
      <c r="I46" s="126" t="s">
        <v>387</v>
      </c>
      <c r="J46" s="126" t="s">
        <v>390</v>
      </c>
      <c r="K46" s="103" t="s">
        <v>385</v>
      </c>
    </row>
    <row r="47" spans="1:11">
      <c r="A47" s="99" t="s">
        <v>49</v>
      </c>
      <c r="B47" s="82"/>
      <c r="C47" s="221"/>
      <c r="D47" s="214"/>
      <c r="E47" s="214"/>
      <c r="F47" s="214"/>
      <c r="G47" s="230"/>
      <c r="H47" s="109"/>
      <c r="I47" s="109"/>
      <c r="J47" s="109"/>
      <c r="K47" s="25"/>
    </row>
    <row r="48" spans="1:11">
      <c r="A48" s="99" t="s">
        <v>50</v>
      </c>
      <c r="B48" s="82"/>
      <c r="C48" s="205"/>
      <c r="D48" s="205"/>
      <c r="E48" s="205"/>
      <c r="F48" s="205"/>
      <c r="G48" s="221"/>
      <c r="H48" s="109"/>
      <c r="I48" s="109"/>
      <c r="J48" s="109"/>
      <c r="K48" s="25"/>
    </row>
    <row r="49" spans="1:11">
      <c r="H49" s="129" t="s">
        <v>63</v>
      </c>
    </row>
    <row r="50" spans="1:11">
      <c r="A50" s="18" t="s">
        <v>62</v>
      </c>
      <c r="B50" s="224" t="str">
        <f>B36</f>
        <v xml:space="preserve">รักษาผลิตภาพการผลิตและความมั่นคงทางอาหาร </v>
      </c>
      <c r="C50" s="224"/>
      <c r="D50" s="224"/>
      <c r="E50" s="224"/>
      <c r="F50" s="224"/>
      <c r="G50" s="224"/>
      <c r="H50" s="118" t="s">
        <v>296</v>
      </c>
    </row>
    <row r="51" spans="1:11" ht="15">
      <c r="H51" s="93" t="s">
        <v>297</v>
      </c>
    </row>
    <row r="53" spans="1:11" s="87" customFormat="1" ht="15">
      <c r="A53" s="16" t="s">
        <v>11</v>
      </c>
      <c r="B53" s="229" t="s">
        <v>306</v>
      </c>
      <c r="C53" s="229"/>
      <c r="D53" s="229"/>
      <c r="E53" s="229"/>
      <c r="F53" s="229"/>
      <c r="G53" s="229"/>
      <c r="H53" s="123"/>
      <c r="I53" s="123"/>
      <c r="J53" s="123"/>
      <c r="K53" s="88"/>
    </row>
    <row r="54" spans="1:11" s="87" customFormat="1" ht="15">
      <c r="A54" s="16" t="s">
        <v>47</v>
      </c>
      <c r="B54" s="238" t="s">
        <v>307</v>
      </c>
      <c r="C54" s="239"/>
      <c r="D54" s="239"/>
      <c r="E54" s="239"/>
      <c r="F54" s="239"/>
      <c r="G54" s="239"/>
      <c r="H54" s="124"/>
      <c r="I54" s="123"/>
      <c r="J54" s="123"/>
      <c r="K54" s="88"/>
    </row>
    <row r="55" spans="1:11" s="87" customFormat="1" ht="20" customHeight="1">
      <c r="A55" s="89" t="s">
        <v>45</v>
      </c>
      <c r="B55" s="231" t="s">
        <v>46</v>
      </c>
      <c r="C55" s="232"/>
      <c r="D55" s="232"/>
      <c r="E55" s="232"/>
      <c r="F55" s="232"/>
      <c r="G55" s="232"/>
      <c r="H55" s="125" t="s">
        <v>61</v>
      </c>
      <c r="I55" s="125" t="s">
        <v>64</v>
      </c>
      <c r="J55" s="125" t="s">
        <v>65</v>
      </c>
      <c r="K55" s="90" t="s">
        <v>66</v>
      </c>
    </row>
    <row r="56" spans="1:11" ht="14" customHeight="1">
      <c r="A56" s="215" t="s">
        <v>48</v>
      </c>
      <c r="B56" s="203" t="s">
        <v>279</v>
      </c>
      <c r="C56" s="204"/>
      <c r="D56" s="204"/>
      <c r="E56" s="204"/>
      <c r="F56" s="204"/>
      <c r="G56" s="204"/>
      <c r="H56" s="109"/>
      <c r="I56" s="109"/>
      <c r="J56" s="109"/>
      <c r="K56" s="12"/>
    </row>
    <row r="57" spans="1:11" ht="14" customHeight="1">
      <c r="A57" s="216"/>
      <c r="B57" s="30" t="s">
        <v>109</v>
      </c>
      <c r="C57" s="205" t="s">
        <v>230</v>
      </c>
      <c r="D57" s="205" t="s">
        <v>230</v>
      </c>
      <c r="E57" s="205" t="s">
        <v>230</v>
      </c>
      <c r="F57" s="205" t="s">
        <v>230</v>
      </c>
      <c r="G57" s="221" t="s">
        <v>230</v>
      </c>
      <c r="H57" s="127" t="s">
        <v>391</v>
      </c>
      <c r="I57" s="127" t="s">
        <v>392</v>
      </c>
      <c r="J57" s="127" t="s">
        <v>393</v>
      </c>
      <c r="K57" s="104" t="s">
        <v>394</v>
      </c>
    </row>
    <row r="58" spans="1:11" ht="14" customHeight="1">
      <c r="A58" s="216"/>
      <c r="B58" s="194" t="s">
        <v>275</v>
      </c>
      <c r="C58" s="195"/>
      <c r="D58" s="195"/>
      <c r="E58" s="195"/>
      <c r="F58" s="195"/>
      <c r="G58" s="195"/>
      <c r="H58" s="109"/>
      <c r="I58" s="109"/>
      <c r="J58" s="109"/>
      <c r="K58" s="12"/>
    </row>
    <row r="59" spans="1:11" ht="14" customHeight="1">
      <c r="A59" s="217"/>
      <c r="B59" s="142" t="s">
        <v>110</v>
      </c>
      <c r="C59" s="205" t="s">
        <v>234</v>
      </c>
      <c r="D59" s="205" t="s">
        <v>234</v>
      </c>
      <c r="E59" s="205" t="s">
        <v>234</v>
      </c>
      <c r="F59" s="205" t="s">
        <v>234</v>
      </c>
      <c r="G59" s="221" t="s">
        <v>234</v>
      </c>
      <c r="H59" s="127" t="s">
        <v>396</v>
      </c>
      <c r="I59" s="127" t="s">
        <v>392</v>
      </c>
      <c r="J59" s="127" t="s">
        <v>393</v>
      </c>
      <c r="K59" s="104" t="s">
        <v>394</v>
      </c>
    </row>
    <row r="60" spans="1:11" ht="16" customHeight="1">
      <c r="A60" s="218" t="s">
        <v>49</v>
      </c>
      <c r="B60" s="194" t="s">
        <v>280</v>
      </c>
      <c r="C60" s="195"/>
      <c r="D60" s="195"/>
      <c r="E60" s="195"/>
      <c r="F60" s="195"/>
      <c r="G60" s="195"/>
      <c r="H60" s="109"/>
      <c r="I60" s="109"/>
      <c r="J60" s="109"/>
      <c r="K60" s="12"/>
    </row>
    <row r="61" spans="1:11" ht="16" customHeight="1">
      <c r="A61" s="219"/>
      <c r="B61" s="142" t="s">
        <v>111</v>
      </c>
      <c r="C61" s="205" t="s">
        <v>232</v>
      </c>
      <c r="D61" s="205" t="s">
        <v>232</v>
      </c>
      <c r="E61" s="205" t="s">
        <v>232</v>
      </c>
      <c r="F61" s="205" t="s">
        <v>232</v>
      </c>
      <c r="G61" s="221" t="s">
        <v>232</v>
      </c>
      <c r="H61" s="127" t="s">
        <v>395</v>
      </c>
      <c r="I61" s="127" t="s">
        <v>392</v>
      </c>
      <c r="J61" s="127" t="s">
        <v>393</v>
      </c>
      <c r="K61" s="104" t="s">
        <v>394</v>
      </c>
    </row>
    <row r="62" spans="1:11" ht="16" customHeight="1">
      <c r="A62" s="219"/>
      <c r="B62" s="142" t="s">
        <v>113</v>
      </c>
      <c r="C62" s="205" t="s">
        <v>591</v>
      </c>
      <c r="D62" s="205"/>
      <c r="E62" s="205"/>
      <c r="F62" s="205"/>
      <c r="G62" s="205"/>
      <c r="H62" s="127" t="s">
        <v>665</v>
      </c>
      <c r="I62" s="127" t="s">
        <v>623</v>
      </c>
      <c r="J62" s="127" t="s">
        <v>625</v>
      </c>
      <c r="K62" s="104" t="s">
        <v>394</v>
      </c>
    </row>
    <row r="63" spans="1:11" ht="16" customHeight="1">
      <c r="A63" s="219"/>
      <c r="B63" s="142" t="s">
        <v>114</v>
      </c>
      <c r="C63" s="205" t="s">
        <v>590</v>
      </c>
      <c r="D63" s="205"/>
      <c r="E63" s="205"/>
      <c r="F63" s="205"/>
      <c r="G63" s="205"/>
      <c r="H63" s="127" t="s">
        <v>665</v>
      </c>
      <c r="I63" s="127" t="s">
        <v>624</v>
      </c>
      <c r="J63" s="127" t="s">
        <v>625</v>
      </c>
      <c r="K63" s="104" t="s">
        <v>394</v>
      </c>
    </row>
    <row r="64" spans="1:11" ht="16" customHeight="1">
      <c r="A64" s="219"/>
      <c r="B64" s="194" t="s">
        <v>281</v>
      </c>
      <c r="C64" s="195"/>
      <c r="D64" s="195"/>
      <c r="E64" s="195"/>
      <c r="F64" s="195"/>
      <c r="G64" s="195"/>
      <c r="H64" s="109"/>
      <c r="I64" s="109"/>
      <c r="J64" s="109"/>
      <c r="K64" s="12"/>
    </row>
    <row r="65" spans="1:11" ht="16" customHeight="1">
      <c r="A65" s="219"/>
      <c r="B65" s="30" t="s">
        <v>112</v>
      </c>
      <c r="C65" s="205" t="s">
        <v>236</v>
      </c>
      <c r="D65" s="205" t="s">
        <v>236</v>
      </c>
      <c r="E65" s="205" t="s">
        <v>236</v>
      </c>
      <c r="F65" s="205" t="s">
        <v>236</v>
      </c>
      <c r="G65" s="221" t="s">
        <v>236</v>
      </c>
      <c r="H65" s="127" t="s">
        <v>397</v>
      </c>
      <c r="I65" s="127" t="s">
        <v>392</v>
      </c>
      <c r="J65" s="127" t="s">
        <v>393</v>
      </c>
      <c r="K65" s="104" t="s">
        <v>398</v>
      </c>
    </row>
    <row r="66" spans="1:11">
      <c r="A66" s="99" t="s">
        <v>50</v>
      </c>
      <c r="B66" s="82"/>
      <c r="C66" s="205"/>
      <c r="D66" s="205"/>
      <c r="E66" s="205"/>
      <c r="F66" s="205"/>
      <c r="G66" s="221"/>
      <c r="H66" s="109"/>
      <c r="I66" s="109"/>
      <c r="J66" s="109"/>
      <c r="K66" s="12"/>
    </row>
    <row r="68" spans="1:11">
      <c r="I68" s="131" t="s">
        <v>63</v>
      </c>
    </row>
    <row r="69" spans="1:11">
      <c r="A69" s="18" t="s">
        <v>62</v>
      </c>
      <c r="B69" s="224" t="str">
        <f>B54</f>
        <v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v>
      </c>
      <c r="C69" s="224"/>
      <c r="D69" s="224"/>
      <c r="E69" s="224"/>
      <c r="F69" s="224"/>
      <c r="G69" s="224"/>
      <c r="H69" s="84"/>
      <c r="I69" s="84" t="s">
        <v>298</v>
      </c>
    </row>
    <row r="71" spans="1:11" s="87" customFormat="1" ht="15">
      <c r="A71" s="16" t="s">
        <v>11</v>
      </c>
      <c r="B71" s="229" t="s">
        <v>24</v>
      </c>
      <c r="C71" s="229"/>
      <c r="D71" s="229"/>
      <c r="E71" s="229"/>
      <c r="F71" s="229"/>
      <c r="G71" s="229"/>
      <c r="H71" s="123"/>
      <c r="I71" s="123"/>
      <c r="J71" s="123"/>
      <c r="K71" s="88"/>
    </row>
    <row r="72" spans="1:11" s="87" customFormat="1" ht="15">
      <c r="A72" s="16" t="s">
        <v>47</v>
      </c>
      <c r="B72" s="229" t="s">
        <v>305</v>
      </c>
      <c r="C72" s="229"/>
      <c r="D72" s="229"/>
      <c r="E72" s="229"/>
      <c r="F72" s="229"/>
      <c r="G72" s="229"/>
      <c r="H72" s="124"/>
      <c r="I72" s="123"/>
      <c r="J72" s="123"/>
      <c r="K72" s="88"/>
    </row>
    <row r="73" spans="1:11" s="87" customFormat="1" ht="20" customHeight="1">
      <c r="A73" s="89" t="s">
        <v>45</v>
      </c>
      <c r="B73" s="231" t="s">
        <v>46</v>
      </c>
      <c r="C73" s="232"/>
      <c r="D73" s="232"/>
      <c r="E73" s="232"/>
      <c r="F73" s="232"/>
      <c r="G73" s="232"/>
      <c r="H73" s="125" t="s">
        <v>61</v>
      </c>
      <c r="I73" s="125" t="s">
        <v>64</v>
      </c>
      <c r="J73" s="125" t="s">
        <v>65</v>
      </c>
      <c r="K73" s="90" t="s">
        <v>66</v>
      </c>
    </row>
    <row r="74" spans="1:11">
      <c r="A74" s="215" t="s">
        <v>48</v>
      </c>
      <c r="B74" s="203" t="s">
        <v>282</v>
      </c>
      <c r="C74" s="204"/>
      <c r="D74" s="204"/>
      <c r="E74" s="204"/>
      <c r="F74" s="204"/>
      <c r="G74" s="204"/>
      <c r="H74" s="132"/>
      <c r="I74" s="132"/>
      <c r="J74" s="132"/>
      <c r="K74" s="105"/>
    </row>
    <row r="75" spans="1:11" ht="16" customHeight="1">
      <c r="A75" s="216"/>
      <c r="B75" s="30" t="s">
        <v>109</v>
      </c>
      <c r="C75" s="205" t="s">
        <v>238</v>
      </c>
      <c r="D75" s="205" t="s">
        <v>238</v>
      </c>
      <c r="E75" s="205" t="s">
        <v>238</v>
      </c>
      <c r="F75" s="205" t="s">
        <v>238</v>
      </c>
      <c r="G75" s="221" t="s">
        <v>238</v>
      </c>
      <c r="H75" s="127" t="s">
        <v>399</v>
      </c>
      <c r="I75" s="127" t="s">
        <v>401</v>
      </c>
      <c r="J75" s="127" t="s">
        <v>400</v>
      </c>
      <c r="K75" s="104" t="s">
        <v>402</v>
      </c>
    </row>
    <row r="76" spans="1:11" ht="16" customHeight="1">
      <c r="A76" s="216"/>
      <c r="B76" s="203" t="s">
        <v>283</v>
      </c>
      <c r="C76" s="204"/>
      <c r="D76" s="204"/>
      <c r="E76" s="204"/>
      <c r="F76" s="204"/>
      <c r="G76" s="204"/>
      <c r="H76" s="109"/>
      <c r="I76" s="109"/>
      <c r="J76" s="109"/>
      <c r="K76" s="12"/>
    </row>
    <row r="77" spans="1:11" ht="30" customHeight="1">
      <c r="A77" s="216"/>
      <c r="B77" s="30" t="s">
        <v>110</v>
      </c>
      <c r="C77" s="205" t="s">
        <v>239</v>
      </c>
      <c r="D77" s="205" t="s">
        <v>239</v>
      </c>
      <c r="E77" s="205" t="s">
        <v>239</v>
      </c>
      <c r="F77" s="205" t="s">
        <v>239</v>
      </c>
      <c r="G77" s="221" t="s">
        <v>239</v>
      </c>
      <c r="H77" s="127" t="s">
        <v>403</v>
      </c>
      <c r="I77" s="127" t="s">
        <v>404</v>
      </c>
      <c r="J77" s="127" t="s">
        <v>405</v>
      </c>
      <c r="K77" s="104" t="s">
        <v>406</v>
      </c>
    </row>
    <row r="78" spans="1:11">
      <c r="A78" s="216"/>
      <c r="B78" s="203" t="s">
        <v>284</v>
      </c>
      <c r="C78" s="204"/>
      <c r="D78" s="204"/>
      <c r="E78" s="204"/>
      <c r="F78" s="204"/>
      <c r="G78" s="204"/>
      <c r="H78" s="109"/>
      <c r="I78" s="109"/>
      <c r="J78" s="109"/>
      <c r="K78" s="12"/>
    </row>
    <row r="79" spans="1:11" ht="16" customHeight="1">
      <c r="A79" s="216"/>
      <c r="B79" s="30" t="s">
        <v>111</v>
      </c>
      <c r="C79" s="205" t="s">
        <v>240</v>
      </c>
      <c r="D79" s="205" t="s">
        <v>240</v>
      </c>
      <c r="E79" s="205" t="s">
        <v>240</v>
      </c>
      <c r="F79" s="205" t="s">
        <v>240</v>
      </c>
      <c r="G79" s="221" t="s">
        <v>240</v>
      </c>
      <c r="H79" s="127" t="s">
        <v>407</v>
      </c>
      <c r="I79" s="127" t="s">
        <v>408</v>
      </c>
      <c r="J79" s="127" t="s">
        <v>409</v>
      </c>
      <c r="K79" s="104" t="s">
        <v>410</v>
      </c>
    </row>
    <row r="80" spans="1:11">
      <c r="A80" s="218" t="s">
        <v>49</v>
      </c>
      <c r="B80" s="203" t="s">
        <v>282</v>
      </c>
      <c r="C80" s="204"/>
      <c r="D80" s="204"/>
      <c r="E80" s="204"/>
      <c r="F80" s="204"/>
      <c r="G80" s="204"/>
      <c r="H80" s="128"/>
      <c r="I80" s="128"/>
      <c r="J80" s="128"/>
      <c r="K80" s="102"/>
    </row>
    <row r="81" spans="1:11" ht="15" customHeight="1">
      <c r="A81" s="219"/>
      <c r="B81" s="142" t="s">
        <v>112</v>
      </c>
      <c r="C81" s="221" t="s">
        <v>593</v>
      </c>
      <c r="D81" s="214"/>
      <c r="E81" s="214"/>
      <c r="F81" s="214"/>
      <c r="G81" s="214"/>
      <c r="H81" s="128" t="s">
        <v>658</v>
      </c>
      <c r="I81" s="128" t="s">
        <v>659</v>
      </c>
      <c r="J81" s="138" t="s">
        <v>660</v>
      </c>
      <c r="K81" s="139" t="s">
        <v>661</v>
      </c>
    </row>
    <row r="82" spans="1:11" ht="15" customHeight="1">
      <c r="A82" s="219"/>
      <c r="B82" s="194" t="s">
        <v>283</v>
      </c>
      <c r="C82" s="195"/>
      <c r="D82" s="195"/>
      <c r="E82" s="195"/>
      <c r="F82" s="195"/>
      <c r="G82" s="195"/>
      <c r="H82" s="128"/>
      <c r="I82" s="128"/>
      <c r="J82" s="128"/>
      <c r="K82" s="102"/>
    </row>
    <row r="83" spans="1:11" ht="30">
      <c r="A83" s="219"/>
      <c r="B83" s="142" t="s">
        <v>113</v>
      </c>
      <c r="C83" s="221" t="s">
        <v>594</v>
      </c>
      <c r="D83" s="214"/>
      <c r="E83" s="214"/>
      <c r="F83" s="214"/>
      <c r="G83" s="214"/>
      <c r="H83" s="128" t="s">
        <v>658</v>
      </c>
      <c r="I83" s="128" t="s">
        <v>659</v>
      </c>
      <c r="J83" s="138" t="s">
        <v>662</v>
      </c>
      <c r="K83" s="128" t="s">
        <v>663</v>
      </c>
    </row>
    <row r="84" spans="1:11" ht="15" customHeight="1">
      <c r="A84" s="220"/>
      <c r="B84" s="142" t="s">
        <v>114</v>
      </c>
      <c r="C84" s="205" t="s">
        <v>239</v>
      </c>
      <c r="D84" s="205" t="s">
        <v>239</v>
      </c>
      <c r="E84" s="205" t="s">
        <v>239</v>
      </c>
      <c r="F84" s="205" t="s">
        <v>239</v>
      </c>
      <c r="G84" s="205" t="s">
        <v>239</v>
      </c>
      <c r="H84" s="128" t="s">
        <v>658</v>
      </c>
      <c r="I84" s="128" t="s">
        <v>659</v>
      </c>
      <c r="J84" s="138" t="s">
        <v>664</v>
      </c>
      <c r="K84" s="128" t="s">
        <v>663</v>
      </c>
    </row>
    <row r="85" spans="1:11" ht="15" customHeight="1">
      <c r="A85" s="99" t="s">
        <v>50</v>
      </c>
      <c r="B85" s="82"/>
      <c r="C85" s="221"/>
      <c r="D85" s="214"/>
      <c r="E85" s="214"/>
      <c r="F85" s="214"/>
      <c r="G85" s="230"/>
      <c r="H85" s="109"/>
      <c r="I85" s="109"/>
      <c r="J85" s="109"/>
      <c r="K85" s="12"/>
    </row>
    <row r="86" spans="1:11">
      <c r="H86" s="131" t="s">
        <v>63</v>
      </c>
    </row>
    <row r="87" spans="1:11">
      <c r="A87" s="18" t="s">
        <v>62</v>
      </c>
      <c r="B87" s="224" t="str">
        <f>B72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87" s="224"/>
      <c r="D87" s="224"/>
      <c r="E87" s="224"/>
      <c r="F87" s="224"/>
      <c r="G87" s="224"/>
      <c r="H87" s="118" t="s">
        <v>299</v>
      </c>
    </row>
    <row r="88" spans="1:11" ht="60">
      <c r="H88" s="93" t="s">
        <v>300</v>
      </c>
      <c r="J88" s="130"/>
      <c r="K88" s="94"/>
    </row>
    <row r="89" spans="1:11" s="87" customFormat="1" ht="15">
      <c r="A89" s="16" t="s">
        <v>11</v>
      </c>
      <c r="B89" s="229" t="s">
        <v>159</v>
      </c>
      <c r="C89" s="229"/>
      <c r="D89" s="229"/>
      <c r="E89" s="229"/>
      <c r="F89" s="229"/>
      <c r="G89" s="229"/>
      <c r="H89" s="123"/>
      <c r="I89" s="123"/>
      <c r="J89" s="123"/>
      <c r="K89" s="88"/>
    </row>
    <row r="90" spans="1:11" s="87" customFormat="1" ht="15">
      <c r="A90" s="16" t="s">
        <v>47</v>
      </c>
      <c r="B90" s="229" t="s">
        <v>304</v>
      </c>
      <c r="C90" s="229"/>
      <c r="D90" s="229"/>
      <c r="E90" s="229"/>
      <c r="F90" s="229"/>
      <c r="G90" s="229"/>
      <c r="H90" s="124"/>
      <c r="I90" s="123"/>
      <c r="J90" s="123"/>
      <c r="K90" s="88"/>
    </row>
    <row r="91" spans="1:11" s="87" customFormat="1" ht="20" customHeight="1">
      <c r="A91" s="89" t="s">
        <v>45</v>
      </c>
      <c r="B91" s="231" t="s">
        <v>46</v>
      </c>
      <c r="C91" s="232"/>
      <c r="D91" s="232"/>
      <c r="E91" s="232"/>
      <c r="F91" s="232"/>
      <c r="G91" s="232"/>
      <c r="H91" s="125" t="s">
        <v>61</v>
      </c>
      <c r="I91" s="125" t="s">
        <v>64</v>
      </c>
      <c r="J91" s="125" t="s">
        <v>65</v>
      </c>
      <c r="K91" s="90" t="s">
        <v>66</v>
      </c>
    </row>
    <row r="92" spans="1:11">
      <c r="A92" s="215" t="s">
        <v>48</v>
      </c>
      <c r="B92" s="203" t="s">
        <v>289</v>
      </c>
      <c r="C92" s="204"/>
      <c r="D92" s="204"/>
      <c r="E92" s="204"/>
      <c r="F92" s="204"/>
      <c r="G92" s="204"/>
      <c r="H92" s="132"/>
      <c r="I92" s="132"/>
      <c r="J92" s="132"/>
      <c r="K92" s="105"/>
    </row>
    <row r="93" spans="1:11" ht="30" customHeight="1">
      <c r="A93" s="216"/>
      <c r="B93" s="30" t="s">
        <v>109</v>
      </c>
      <c r="C93" s="205" t="s">
        <v>241</v>
      </c>
      <c r="D93" s="205"/>
      <c r="E93" s="205"/>
      <c r="F93" s="205"/>
      <c r="G93" s="221"/>
      <c r="H93" s="127" t="s">
        <v>411</v>
      </c>
      <c r="I93" s="127" t="s">
        <v>412</v>
      </c>
      <c r="J93" s="127" t="s">
        <v>413</v>
      </c>
      <c r="K93" s="104" t="s">
        <v>414</v>
      </c>
    </row>
    <row r="94" spans="1:11" ht="14" customHeight="1">
      <c r="A94" s="211" t="s">
        <v>49</v>
      </c>
      <c r="B94" s="86" t="s">
        <v>309</v>
      </c>
      <c r="C94" s="133"/>
      <c r="D94" s="133"/>
      <c r="E94" s="133"/>
      <c r="F94" s="133"/>
      <c r="G94" s="133"/>
      <c r="H94" s="109"/>
      <c r="I94" s="109"/>
      <c r="J94" s="109"/>
      <c r="K94" s="12"/>
    </row>
    <row r="95" spans="1:11" ht="50">
      <c r="A95" s="212"/>
      <c r="B95" s="30" t="s">
        <v>110</v>
      </c>
      <c r="C95" s="205" t="s">
        <v>242</v>
      </c>
      <c r="D95" s="205"/>
      <c r="E95" s="205"/>
      <c r="F95" s="205"/>
      <c r="G95" s="221"/>
      <c r="H95" s="127" t="s">
        <v>415</v>
      </c>
      <c r="I95" s="127" t="s">
        <v>416</v>
      </c>
      <c r="J95" s="127" t="s">
        <v>417</v>
      </c>
      <c r="K95" s="104" t="s">
        <v>418</v>
      </c>
    </row>
    <row r="96" spans="1:11" ht="62" customHeight="1">
      <c r="A96" s="212"/>
      <c r="B96" s="142" t="s">
        <v>117</v>
      </c>
      <c r="C96" s="205" t="s">
        <v>601</v>
      </c>
      <c r="D96" s="205"/>
      <c r="E96" s="205"/>
      <c r="F96" s="205"/>
      <c r="G96" s="205"/>
      <c r="H96" s="134" t="s">
        <v>655</v>
      </c>
      <c r="I96" s="134" t="s">
        <v>656</v>
      </c>
      <c r="J96" s="134" t="s">
        <v>657</v>
      </c>
      <c r="K96" s="104" t="s">
        <v>414</v>
      </c>
    </row>
    <row r="97" spans="1:11" ht="24">
      <c r="A97" s="212"/>
      <c r="B97" s="194" t="s">
        <v>289</v>
      </c>
      <c r="C97" s="195"/>
      <c r="D97" s="195"/>
      <c r="E97" s="195"/>
      <c r="F97" s="195"/>
      <c r="G97" s="195"/>
      <c r="H97" s="134"/>
      <c r="I97" s="134"/>
      <c r="J97" s="134"/>
      <c r="K97" s="119"/>
    </row>
    <row r="98" spans="1:11" ht="50">
      <c r="A98" s="212"/>
      <c r="B98" s="142" t="s">
        <v>111</v>
      </c>
      <c r="C98" s="205" t="s">
        <v>595</v>
      </c>
      <c r="D98" s="205"/>
      <c r="E98" s="205"/>
      <c r="F98" s="205"/>
      <c r="G98" s="205"/>
      <c r="H98" s="126" t="s">
        <v>653</v>
      </c>
      <c r="I98" s="127" t="s">
        <v>646</v>
      </c>
      <c r="J98" s="127" t="s">
        <v>417</v>
      </c>
      <c r="K98" s="104" t="s">
        <v>414</v>
      </c>
    </row>
    <row r="99" spans="1:11" ht="20" customHeight="1">
      <c r="A99" s="212"/>
      <c r="B99" s="142" t="s">
        <v>112</v>
      </c>
      <c r="C99" s="205" t="s">
        <v>596</v>
      </c>
      <c r="D99" s="205"/>
      <c r="E99" s="205"/>
      <c r="F99" s="205"/>
      <c r="G99" s="205"/>
      <c r="H99" s="126" t="s">
        <v>652</v>
      </c>
      <c r="I99" s="127" t="s">
        <v>647</v>
      </c>
      <c r="J99" s="127" t="s">
        <v>417</v>
      </c>
      <c r="K99" s="104" t="s">
        <v>414</v>
      </c>
    </row>
    <row r="100" spans="1:11" ht="50">
      <c r="A100" s="212"/>
      <c r="B100" s="142" t="s">
        <v>113</v>
      </c>
      <c r="C100" s="205" t="s">
        <v>597</v>
      </c>
      <c r="D100" s="205"/>
      <c r="E100" s="205"/>
      <c r="F100" s="205"/>
      <c r="G100" s="205"/>
      <c r="H100" s="126" t="s">
        <v>652</v>
      </c>
      <c r="I100" s="127" t="s">
        <v>648</v>
      </c>
      <c r="J100" s="127" t="s">
        <v>417</v>
      </c>
      <c r="K100" s="104" t="s">
        <v>414</v>
      </c>
    </row>
    <row r="101" spans="1:11" ht="50">
      <c r="A101" s="212"/>
      <c r="B101" s="142" t="s">
        <v>114</v>
      </c>
      <c r="C101" s="205" t="s">
        <v>598</v>
      </c>
      <c r="D101" s="205"/>
      <c r="E101" s="205"/>
      <c r="F101" s="205"/>
      <c r="G101" s="205"/>
      <c r="H101" s="126" t="s">
        <v>652</v>
      </c>
      <c r="I101" s="127" t="s">
        <v>416</v>
      </c>
      <c r="J101" s="127" t="s">
        <v>417</v>
      </c>
      <c r="K101" s="104" t="s">
        <v>414</v>
      </c>
    </row>
    <row r="102" spans="1:11" ht="50">
      <c r="A102" s="212"/>
      <c r="B102" s="142" t="s">
        <v>115</v>
      </c>
      <c r="C102" s="205" t="s">
        <v>599</v>
      </c>
      <c r="D102" s="205"/>
      <c r="E102" s="205"/>
      <c r="F102" s="205"/>
      <c r="G102" s="205"/>
      <c r="H102" s="126" t="s">
        <v>652</v>
      </c>
      <c r="I102" s="127" t="s">
        <v>649</v>
      </c>
      <c r="J102" s="127" t="s">
        <v>417</v>
      </c>
      <c r="K102" s="104" t="s">
        <v>414</v>
      </c>
    </row>
    <row r="103" spans="1:11" ht="100">
      <c r="A103" s="213"/>
      <c r="B103" s="142" t="s">
        <v>116</v>
      </c>
      <c r="C103" s="205" t="s">
        <v>600</v>
      </c>
      <c r="D103" s="205"/>
      <c r="E103" s="205"/>
      <c r="F103" s="205"/>
      <c r="G103" s="205"/>
      <c r="H103" s="126" t="s">
        <v>651</v>
      </c>
      <c r="I103" s="127" t="s">
        <v>650</v>
      </c>
      <c r="J103" s="127" t="s">
        <v>654</v>
      </c>
      <c r="K103" s="104" t="s">
        <v>414</v>
      </c>
    </row>
    <row r="104" spans="1:11">
      <c r="A104" s="99" t="s">
        <v>50</v>
      </c>
      <c r="B104" s="225"/>
      <c r="C104" s="226"/>
      <c r="D104" s="226"/>
      <c r="E104" s="226"/>
      <c r="F104" s="226"/>
      <c r="G104" s="227"/>
      <c r="H104" s="128"/>
      <c r="I104" s="128"/>
      <c r="J104" s="128"/>
      <c r="K104" s="102"/>
    </row>
    <row r="105" spans="1:11">
      <c r="H105" s="129" t="s">
        <v>63</v>
      </c>
    </row>
    <row r="106" spans="1:11">
      <c r="A106" s="18" t="s">
        <v>62</v>
      </c>
      <c r="B106" s="224" t="str">
        <f>B90</f>
        <v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v>
      </c>
      <c r="C106" s="224"/>
      <c r="D106" s="224"/>
      <c r="E106" s="224"/>
      <c r="F106" s="224"/>
      <c r="G106" s="224"/>
      <c r="H106" s="84" t="s">
        <v>301</v>
      </c>
    </row>
    <row r="108" spans="1:11" s="87" customFormat="1" ht="15">
      <c r="A108" s="16" t="s">
        <v>11</v>
      </c>
      <c r="B108" s="229" t="s">
        <v>160</v>
      </c>
      <c r="C108" s="229"/>
      <c r="D108" s="229"/>
      <c r="E108" s="229"/>
      <c r="F108" s="229"/>
      <c r="G108" s="229"/>
      <c r="H108" s="123"/>
      <c r="I108" s="123"/>
      <c r="J108" s="123"/>
      <c r="K108" s="88"/>
    </row>
    <row r="109" spans="1:11" s="87" customFormat="1" ht="15">
      <c r="A109" s="16" t="s">
        <v>47</v>
      </c>
      <c r="B109" s="228" t="s">
        <v>303</v>
      </c>
      <c r="C109" s="228"/>
      <c r="D109" s="228"/>
      <c r="E109" s="228"/>
      <c r="F109" s="228"/>
      <c r="G109" s="228"/>
      <c r="H109" s="228"/>
      <c r="I109" s="123"/>
      <c r="J109" s="123"/>
      <c r="K109" s="88"/>
    </row>
    <row r="110" spans="1:11" s="87" customFormat="1" ht="20" customHeight="1">
      <c r="A110" s="89" t="s">
        <v>45</v>
      </c>
      <c r="B110" s="222" t="s">
        <v>46</v>
      </c>
      <c r="C110" s="223"/>
      <c r="D110" s="223"/>
      <c r="E110" s="223"/>
      <c r="F110" s="223"/>
      <c r="G110" s="223"/>
      <c r="H110" s="125" t="s">
        <v>61</v>
      </c>
      <c r="I110" s="125" t="s">
        <v>64</v>
      </c>
      <c r="J110" s="125" t="s">
        <v>65</v>
      </c>
      <c r="K110" s="90" t="s">
        <v>66</v>
      </c>
    </row>
    <row r="111" spans="1:11" ht="14" customHeight="1">
      <c r="A111" s="215" t="s">
        <v>48</v>
      </c>
      <c r="B111" s="203" t="s">
        <v>291</v>
      </c>
      <c r="C111" s="204"/>
      <c r="D111" s="204"/>
      <c r="E111" s="204"/>
      <c r="F111" s="204"/>
      <c r="G111" s="204"/>
      <c r="H111" s="109"/>
      <c r="I111" s="109"/>
      <c r="J111" s="109"/>
      <c r="K111" s="12"/>
    </row>
    <row r="112" spans="1:11" ht="30" customHeight="1">
      <c r="A112" s="216"/>
      <c r="B112" s="142" t="s">
        <v>110</v>
      </c>
      <c r="C112" s="205" t="s">
        <v>245</v>
      </c>
      <c r="D112" s="205"/>
      <c r="E112" s="205"/>
      <c r="F112" s="205"/>
      <c r="G112" s="221"/>
      <c r="H112" s="127" t="s">
        <v>423</v>
      </c>
      <c r="I112" s="127" t="s">
        <v>424</v>
      </c>
      <c r="J112" s="127" t="s">
        <v>426</v>
      </c>
      <c r="K112" s="104" t="s">
        <v>425</v>
      </c>
    </row>
    <row r="113" spans="1:11" ht="15" customHeight="1">
      <c r="A113" s="216"/>
      <c r="B113" s="142" t="s">
        <v>111</v>
      </c>
      <c r="C113" s="205" t="s">
        <v>244</v>
      </c>
      <c r="D113" s="205"/>
      <c r="E113" s="205"/>
      <c r="F113" s="205"/>
      <c r="G113" s="221"/>
      <c r="H113" s="127" t="s">
        <v>427</v>
      </c>
      <c r="I113" s="127" t="s">
        <v>429</v>
      </c>
      <c r="J113" s="127" t="s">
        <v>430</v>
      </c>
      <c r="K113" s="104" t="s">
        <v>428</v>
      </c>
    </row>
    <row r="114" spans="1:11" ht="15" customHeight="1">
      <c r="A114" s="216"/>
      <c r="B114" s="142" t="s">
        <v>113</v>
      </c>
      <c r="C114" s="214" t="s">
        <v>602</v>
      </c>
      <c r="D114" s="214"/>
      <c r="E114" s="214"/>
      <c r="F114" s="214"/>
      <c r="G114" s="214"/>
      <c r="H114" s="127" t="s">
        <v>622</v>
      </c>
      <c r="I114" s="127" t="s">
        <v>623</v>
      </c>
      <c r="J114" s="127" t="s">
        <v>625</v>
      </c>
      <c r="K114" s="104" t="s">
        <v>422</v>
      </c>
    </row>
    <row r="115" spans="1:11" ht="15" customHeight="1">
      <c r="A115" s="216"/>
      <c r="B115" s="142" t="s">
        <v>114</v>
      </c>
      <c r="C115" s="214" t="s">
        <v>603</v>
      </c>
      <c r="D115" s="214"/>
      <c r="E115" s="214"/>
      <c r="F115" s="214"/>
      <c r="G115" s="214"/>
      <c r="H115" s="127" t="s">
        <v>622</v>
      </c>
      <c r="I115" s="127" t="s">
        <v>624</v>
      </c>
      <c r="J115" s="127" t="s">
        <v>625</v>
      </c>
      <c r="K115" s="104" t="s">
        <v>422</v>
      </c>
    </row>
    <row r="116" spans="1:11" ht="15" customHeight="1">
      <c r="A116" s="216"/>
      <c r="B116" s="142" t="s">
        <v>115</v>
      </c>
      <c r="C116" s="214" t="s">
        <v>609</v>
      </c>
      <c r="D116" s="214"/>
      <c r="E116" s="214"/>
      <c r="F116" s="214"/>
      <c r="G116" s="214"/>
      <c r="H116" s="127" t="s">
        <v>626</v>
      </c>
      <c r="I116" s="127" t="s">
        <v>627</v>
      </c>
      <c r="J116" s="127" t="s">
        <v>628</v>
      </c>
      <c r="K116" s="104" t="s">
        <v>629</v>
      </c>
    </row>
    <row r="117" spans="1:11" ht="15" customHeight="1">
      <c r="A117" s="216"/>
      <c r="B117" s="142" t="s">
        <v>116</v>
      </c>
      <c r="C117" s="214" t="s">
        <v>608</v>
      </c>
      <c r="D117" s="214"/>
      <c r="E117" s="214"/>
      <c r="F117" s="214"/>
      <c r="G117" s="214"/>
      <c r="H117" s="127" t="s">
        <v>626</v>
      </c>
      <c r="I117" s="127" t="s">
        <v>627</v>
      </c>
      <c r="J117" s="127" t="s">
        <v>628</v>
      </c>
      <c r="K117" s="104" t="s">
        <v>629</v>
      </c>
    </row>
    <row r="118" spans="1:11" ht="15" customHeight="1">
      <c r="A118" s="216"/>
      <c r="B118" s="142" t="s">
        <v>117</v>
      </c>
      <c r="C118" s="214" t="s">
        <v>607</v>
      </c>
      <c r="D118" s="214"/>
      <c r="E118" s="214"/>
      <c r="F118" s="214"/>
      <c r="G118" s="214"/>
      <c r="H118" s="127" t="s">
        <v>630</v>
      </c>
      <c r="I118" s="127" t="s">
        <v>632</v>
      </c>
      <c r="J118" s="127" t="s">
        <v>634</v>
      </c>
      <c r="K118" s="104" t="s">
        <v>636</v>
      </c>
    </row>
    <row r="119" spans="1:11" ht="15" customHeight="1">
      <c r="A119" s="217"/>
      <c r="B119" s="142" t="s">
        <v>584</v>
      </c>
      <c r="C119" s="214" t="s">
        <v>606</v>
      </c>
      <c r="D119" s="214"/>
      <c r="E119" s="214"/>
      <c r="F119" s="214"/>
      <c r="G119" s="214"/>
      <c r="H119" s="127" t="s">
        <v>631</v>
      </c>
      <c r="I119" s="127" t="s">
        <v>633</v>
      </c>
      <c r="J119" s="127" t="s">
        <v>635</v>
      </c>
      <c r="K119" s="104" t="s">
        <v>637</v>
      </c>
    </row>
    <row r="120" spans="1:11" ht="16" customHeight="1">
      <c r="A120" s="218" t="s">
        <v>49</v>
      </c>
      <c r="B120" s="194" t="s">
        <v>290</v>
      </c>
      <c r="C120" s="195"/>
      <c r="D120" s="195"/>
      <c r="E120" s="195"/>
      <c r="F120" s="195"/>
      <c r="G120" s="195"/>
      <c r="H120" s="109"/>
      <c r="I120" s="109"/>
      <c r="J120" s="109"/>
      <c r="K120" s="12"/>
    </row>
    <row r="121" spans="1:11" ht="45" customHeight="1">
      <c r="A121" s="219"/>
      <c r="B121" s="142" t="s">
        <v>109</v>
      </c>
      <c r="C121" s="205" t="s">
        <v>243</v>
      </c>
      <c r="D121" s="205"/>
      <c r="E121" s="205"/>
      <c r="F121" s="205"/>
      <c r="G121" s="221"/>
      <c r="H121" s="127" t="s">
        <v>419</v>
      </c>
      <c r="I121" s="135" t="s">
        <v>420</v>
      </c>
      <c r="J121" s="135" t="s">
        <v>421</v>
      </c>
      <c r="K121" s="120" t="s">
        <v>422</v>
      </c>
    </row>
    <row r="122" spans="1:11" ht="50">
      <c r="A122" s="219"/>
      <c r="B122" s="142" t="s">
        <v>585</v>
      </c>
      <c r="C122" s="214" t="s">
        <v>605</v>
      </c>
      <c r="D122" s="214"/>
      <c r="E122" s="214"/>
      <c r="F122" s="214"/>
      <c r="G122" s="214"/>
      <c r="H122" s="136" t="s">
        <v>638</v>
      </c>
      <c r="I122" s="127" t="s">
        <v>639</v>
      </c>
      <c r="J122" s="127" t="s">
        <v>640</v>
      </c>
      <c r="K122" s="121" t="s">
        <v>641</v>
      </c>
    </row>
    <row r="123" spans="1:11" ht="75">
      <c r="A123" s="220"/>
      <c r="B123" s="142" t="s">
        <v>586</v>
      </c>
      <c r="C123" s="214" t="s">
        <v>604</v>
      </c>
      <c r="D123" s="214"/>
      <c r="E123" s="214"/>
      <c r="F123" s="214"/>
      <c r="G123" s="214"/>
      <c r="H123" s="136" t="s">
        <v>645</v>
      </c>
      <c r="I123" s="137" t="s">
        <v>644</v>
      </c>
      <c r="J123" s="127" t="s">
        <v>643</v>
      </c>
      <c r="K123" s="104" t="s">
        <v>642</v>
      </c>
    </row>
    <row r="124" spans="1:11">
      <c r="A124" s="218" t="s">
        <v>50</v>
      </c>
      <c r="B124" s="203" t="s">
        <v>292</v>
      </c>
      <c r="C124" s="204"/>
      <c r="D124" s="204"/>
      <c r="E124" s="204"/>
      <c r="F124" s="204"/>
      <c r="G124" s="204"/>
      <c r="H124" s="109"/>
      <c r="I124" s="128"/>
      <c r="J124" s="128"/>
      <c r="K124" s="102"/>
    </row>
    <row r="125" spans="1:11" ht="16" customHeight="1">
      <c r="A125" s="220"/>
      <c r="B125" s="30" t="s">
        <v>112</v>
      </c>
      <c r="C125" s="205" t="s">
        <v>246</v>
      </c>
      <c r="D125" s="205"/>
      <c r="E125" s="205"/>
      <c r="F125" s="205"/>
      <c r="G125" s="221"/>
      <c r="H125" s="127" t="s">
        <v>431</v>
      </c>
      <c r="I125" s="127" t="s">
        <v>432</v>
      </c>
      <c r="J125" s="127" t="s">
        <v>433</v>
      </c>
      <c r="K125" s="104" t="s">
        <v>434</v>
      </c>
    </row>
    <row r="126" spans="1:11">
      <c r="H126" s="129" t="s">
        <v>63</v>
      </c>
    </row>
    <row r="127" spans="1:11" ht="45">
      <c r="A127" s="18" t="s">
        <v>62</v>
      </c>
      <c r="B127" s="224" t="str">
        <f>B109</f>
        <v xml:space="preserve"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					 </v>
      </c>
      <c r="C127" s="224"/>
      <c r="D127" s="224"/>
      <c r="E127" s="224"/>
      <c r="F127" s="224"/>
      <c r="G127" s="224"/>
      <c r="H127" s="95" t="s">
        <v>302</v>
      </c>
    </row>
  </sheetData>
  <mergeCells count="121">
    <mergeCell ref="C8:G8"/>
    <mergeCell ref="A19:A29"/>
    <mergeCell ref="A6:A10"/>
    <mergeCell ref="B127:G127"/>
    <mergeCell ref="B90:G90"/>
    <mergeCell ref="B54:G54"/>
    <mergeCell ref="B36:G36"/>
    <mergeCell ref="C113:G113"/>
    <mergeCell ref="B120:G120"/>
    <mergeCell ref="C125:G125"/>
    <mergeCell ref="B71:G71"/>
    <mergeCell ref="B73:G73"/>
    <mergeCell ref="B89:G89"/>
    <mergeCell ref="C112:G112"/>
    <mergeCell ref="B91:G91"/>
    <mergeCell ref="C79:G79"/>
    <mergeCell ref="C85:G85"/>
    <mergeCell ref="A74:A79"/>
    <mergeCell ref="B78:G78"/>
    <mergeCell ref="B111:G111"/>
    <mergeCell ref="C121:G121"/>
    <mergeCell ref="B124:G124"/>
    <mergeCell ref="A124:A125"/>
    <mergeCell ref="B108:G108"/>
    <mergeCell ref="C84:G84"/>
    <mergeCell ref="B3:G3"/>
    <mergeCell ref="B5:G5"/>
    <mergeCell ref="B37:G37"/>
    <mergeCell ref="B53:G53"/>
    <mergeCell ref="B55:G55"/>
    <mergeCell ref="C39:G39"/>
    <mergeCell ref="B40:G40"/>
    <mergeCell ref="C41:G41"/>
    <mergeCell ref="C29:G29"/>
    <mergeCell ref="B32:G32"/>
    <mergeCell ref="B35:G35"/>
    <mergeCell ref="C28:G28"/>
    <mergeCell ref="C20:G20"/>
    <mergeCell ref="B21:G21"/>
    <mergeCell ref="C22:G22"/>
    <mergeCell ref="B23:G23"/>
    <mergeCell ref="B27:G27"/>
    <mergeCell ref="C25:G25"/>
    <mergeCell ref="C26:G26"/>
    <mergeCell ref="B4:G4"/>
    <mergeCell ref="C24:G24"/>
    <mergeCell ref="B6:G6"/>
    <mergeCell ref="C7:G7"/>
    <mergeCell ref="A56:A59"/>
    <mergeCell ref="B56:G56"/>
    <mergeCell ref="C43:G43"/>
    <mergeCell ref="B44:G44"/>
    <mergeCell ref="C45:G45"/>
    <mergeCell ref="A38:A46"/>
    <mergeCell ref="B38:G38"/>
    <mergeCell ref="B42:G42"/>
    <mergeCell ref="C46:G46"/>
    <mergeCell ref="C57:G57"/>
    <mergeCell ref="B58:G58"/>
    <mergeCell ref="C59:G59"/>
    <mergeCell ref="B50:G50"/>
    <mergeCell ref="C47:G47"/>
    <mergeCell ref="C48:G48"/>
    <mergeCell ref="C9:G9"/>
    <mergeCell ref="C10:G10"/>
    <mergeCell ref="B19:G19"/>
    <mergeCell ref="C11:G11"/>
    <mergeCell ref="C12:G12"/>
    <mergeCell ref="C13:G13"/>
    <mergeCell ref="C14:G14"/>
    <mergeCell ref="C15:G15"/>
    <mergeCell ref="C16:G16"/>
    <mergeCell ref="C17:G17"/>
    <mergeCell ref="C18:G18"/>
    <mergeCell ref="B80:G80"/>
    <mergeCell ref="B82:G82"/>
    <mergeCell ref="A80:A84"/>
    <mergeCell ref="C96:G96"/>
    <mergeCell ref="A60:A65"/>
    <mergeCell ref="B60:G60"/>
    <mergeCell ref="C61:G61"/>
    <mergeCell ref="B64:G64"/>
    <mergeCell ref="C65:G65"/>
    <mergeCell ref="B69:G69"/>
    <mergeCell ref="C75:G75"/>
    <mergeCell ref="B76:G76"/>
    <mergeCell ref="C77:G77"/>
    <mergeCell ref="C66:G66"/>
    <mergeCell ref="B74:G74"/>
    <mergeCell ref="B72:G72"/>
    <mergeCell ref="A92:A93"/>
    <mergeCell ref="B92:G92"/>
    <mergeCell ref="C93:G93"/>
    <mergeCell ref="B87:G87"/>
    <mergeCell ref="C62:G62"/>
    <mergeCell ref="C63:G63"/>
    <mergeCell ref="C81:G81"/>
    <mergeCell ref="C83:G83"/>
    <mergeCell ref="C103:G103"/>
    <mergeCell ref="A94:A103"/>
    <mergeCell ref="C122:G122"/>
    <mergeCell ref="C123:G123"/>
    <mergeCell ref="C114:G114"/>
    <mergeCell ref="C115:G115"/>
    <mergeCell ref="C116:G116"/>
    <mergeCell ref="C117:G117"/>
    <mergeCell ref="C118:G118"/>
    <mergeCell ref="C119:G119"/>
    <mergeCell ref="A111:A119"/>
    <mergeCell ref="A120:A123"/>
    <mergeCell ref="C98:G98"/>
    <mergeCell ref="C99:G99"/>
    <mergeCell ref="C100:G100"/>
    <mergeCell ref="C101:G101"/>
    <mergeCell ref="C102:G102"/>
    <mergeCell ref="B97:G97"/>
    <mergeCell ref="C95:G95"/>
    <mergeCell ref="B110:G110"/>
    <mergeCell ref="B106:G106"/>
    <mergeCell ref="B104:G104"/>
    <mergeCell ref="B109:H109"/>
  </mergeCells>
  <phoneticPr fontId="10" type="noConversion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U203"/>
  <sheetViews>
    <sheetView tabSelected="1" topLeftCell="A183" zoomScale="75" zoomScaleNormal="100" workbookViewId="0">
      <selection activeCell="B15" sqref="B15"/>
    </sheetView>
  </sheetViews>
  <sheetFormatPr baseColWidth="10" defaultColWidth="8.83203125" defaultRowHeight="14"/>
  <cols>
    <col min="1" max="1" width="29.6640625" customWidth="1"/>
    <col min="2" max="2" width="33" customWidth="1"/>
    <col min="3" max="5" width="15.6640625" customWidth="1"/>
    <col min="6" max="6" width="31.6640625" customWidth="1"/>
    <col min="7" max="8" width="15.6640625" customWidth="1"/>
    <col min="9" max="9" width="35.6640625" customWidth="1"/>
    <col min="10" max="12" width="15.6640625" customWidth="1"/>
  </cols>
  <sheetData>
    <row r="1" spans="1:19" ht="15">
      <c r="A1" s="4" t="s">
        <v>9</v>
      </c>
    </row>
    <row r="2" spans="1:19" ht="15">
      <c r="A2" s="4" t="s">
        <v>10</v>
      </c>
    </row>
    <row r="3" spans="1:19" ht="18">
      <c r="A3" s="22" t="s">
        <v>77</v>
      </c>
    </row>
    <row r="8" spans="1:19" ht="18">
      <c r="A8" s="21" t="s">
        <v>67</v>
      </c>
      <c r="B8" s="101" t="s">
        <v>338</v>
      </c>
      <c r="C8" s="13"/>
      <c r="D8" s="13"/>
      <c r="E8" s="13"/>
      <c r="F8" s="13"/>
      <c r="G8" s="13"/>
      <c r="H8" s="13"/>
    </row>
    <row r="9" spans="1:19" ht="30">
      <c r="A9" s="24" t="s">
        <v>46</v>
      </c>
      <c r="B9" s="24" t="s">
        <v>46</v>
      </c>
      <c r="C9" s="23" t="s">
        <v>68</v>
      </c>
      <c r="D9" s="23" t="s">
        <v>69</v>
      </c>
      <c r="E9" s="23" t="s">
        <v>70</v>
      </c>
      <c r="F9" s="23" t="s">
        <v>71</v>
      </c>
      <c r="G9" s="23" t="s">
        <v>72</v>
      </c>
      <c r="H9" s="23" t="s">
        <v>73</v>
      </c>
      <c r="I9" s="23" t="s">
        <v>74</v>
      </c>
      <c r="J9" s="23" t="s">
        <v>75</v>
      </c>
      <c r="K9" s="23" t="s">
        <v>76</v>
      </c>
      <c r="L9" s="23" t="s">
        <v>47</v>
      </c>
    </row>
    <row r="10" spans="1:19" ht="40" customHeight="1">
      <c r="A10" s="252" t="s">
        <v>311</v>
      </c>
      <c r="B10" s="19" t="s">
        <v>502</v>
      </c>
      <c r="C10" s="107" t="s">
        <v>509</v>
      </c>
      <c r="D10" s="249" t="s">
        <v>510</v>
      </c>
      <c r="E10" s="246" t="s">
        <v>511</v>
      </c>
      <c r="F10" s="240" t="s">
        <v>518</v>
      </c>
      <c r="G10" s="246" t="s">
        <v>514</v>
      </c>
      <c r="H10" s="20"/>
      <c r="I10" s="240" t="s">
        <v>518</v>
      </c>
      <c r="J10" s="246" t="s">
        <v>515</v>
      </c>
      <c r="K10" s="246" t="s">
        <v>516</v>
      </c>
      <c r="L10" s="246" t="s">
        <v>517</v>
      </c>
    </row>
    <row r="11" spans="1:19" ht="40" customHeight="1">
      <c r="A11" s="253"/>
      <c r="B11" s="19" t="s">
        <v>500</v>
      </c>
      <c r="C11" s="108" t="s">
        <v>512</v>
      </c>
      <c r="D11" s="250"/>
      <c r="E11" s="247"/>
      <c r="F11" s="241"/>
      <c r="G11" s="247"/>
      <c r="H11" s="20"/>
      <c r="I11" s="241"/>
      <c r="J11" s="247"/>
      <c r="K11" s="247"/>
      <c r="L11" s="247"/>
      <c r="N11" s="184"/>
      <c r="O11" s="184"/>
      <c r="P11" s="184"/>
      <c r="Q11" s="184"/>
      <c r="R11" s="184"/>
      <c r="S11" s="184"/>
    </row>
    <row r="12" spans="1:19" ht="40" customHeight="1">
      <c r="A12" s="254"/>
      <c r="B12" s="19" t="s">
        <v>499</v>
      </c>
      <c r="C12" s="108" t="s">
        <v>513</v>
      </c>
      <c r="D12" s="251"/>
      <c r="E12" s="248"/>
      <c r="F12" s="242"/>
      <c r="G12" s="248"/>
      <c r="H12" s="20"/>
      <c r="I12" s="242"/>
      <c r="J12" s="248"/>
      <c r="K12" s="248"/>
      <c r="L12" s="248"/>
      <c r="N12" s="98"/>
      <c r="O12" s="255"/>
      <c r="P12" s="255"/>
      <c r="Q12" s="255"/>
      <c r="R12" s="255"/>
      <c r="S12" s="255"/>
    </row>
    <row r="13" spans="1:19" ht="40" customHeight="1">
      <c r="A13" s="252" t="s">
        <v>312</v>
      </c>
      <c r="B13" s="19" t="s">
        <v>503</v>
      </c>
      <c r="C13" s="108" t="s">
        <v>519</v>
      </c>
      <c r="D13" s="246" t="s">
        <v>510</v>
      </c>
      <c r="E13" s="246" t="s">
        <v>511</v>
      </c>
      <c r="F13" s="240" t="s">
        <v>520</v>
      </c>
      <c r="G13" s="246" t="s">
        <v>514</v>
      </c>
      <c r="H13" s="20"/>
      <c r="I13" s="240" t="s">
        <v>520</v>
      </c>
      <c r="J13" s="246" t="s">
        <v>515</v>
      </c>
      <c r="K13" s="246" t="s">
        <v>516</v>
      </c>
      <c r="L13" s="246" t="s">
        <v>517</v>
      </c>
      <c r="N13" s="98"/>
      <c r="O13" s="255"/>
      <c r="P13" s="255"/>
      <c r="Q13" s="255"/>
      <c r="R13" s="255"/>
      <c r="S13" s="255"/>
    </row>
    <row r="14" spans="1:19" ht="40" customHeight="1">
      <c r="A14" s="253"/>
      <c r="B14" s="19" t="s">
        <v>500</v>
      </c>
      <c r="C14" s="108" t="s">
        <v>512</v>
      </c>
      <c r="D14" s="247"/>
      <c r="E14" s="247"/>
      <c r="F14" s="241"/>
      <c r="G14" s="247"/>
      <c r="H14" s="20"/>
      <c r="I14" s="241"/>
      <c r="J14" s="247"/>
      <c r="K14" s="247"/>
      <c r="L14" s="247"/>
      <c r="N14" s="98"/>
      <c r="O14" s="255"/>
      <c r="P14" s="255"/>
      <c r="Q14" s="255"/>
      <c r="R14" s="255"/>
      <c r="S14" s="255"/>
    </row>
    <row r="15" spans="1:19" ht="40" customHeight="1">
      <c r="A15" s="254"/>
      <c r="B15" s="19" t="s">
        <v>499</v>
      </c>
      <c r="C15" s="108" t="s">
        <v>513</v>
      </c>
      <c r="D15" s="248"/>
      <c r="E15" s="248"/>
      <c r="F15" s="242"/>
      <c r="G15" s="248"/>
      <c r="H15" s="20"/>
      <c r="I15" s="242"/>
      <c r="J15" s="248"/>
      <c r="K15" s="248"/>
      <c r="L15" s="248"/>
      <c r="N15" s="98"/>
      <c r="O15" s="255"/>
      <c r="P15" s="255"/>
      <c r="Q15" s="255"/>
      <c r="R15" s="255"/>
      <c r="S15" s="255"/>
    </row>
    <row r="16" spans="1:19" ht="40" customHeight="1">
      <c r="A16" s="252" t="s">
        <v>313</v>
      </c>
      <c r="B16" s="19" t="s">
        <v>501</v>
      </c>
      <c r="C16" s="108" t="s">
        <v>519</v>
      </c>
      <c r="D16" s="246" t="s">
        <v>510</v>
      </c>
      <c r="E16" s="246" t="s">
        <v>511</v>
      </c>
      <c r="F16" s="240" t="s">
        <v>504</v>
      </c>
      <c r="G16" s="246" t="s">
        <v>514</v>
      </c>
      <c r="H16" s="20"/>
      <c r="I16" s="240" t="s">
        <v>504</v>
      </c>
      <c r="J16" s="246" t="s">
        <v>515</v>
      </c>
      <c r="K16" s="246" t="s">
        <v>516</v>
      </c>
      <c r="L16" s="246" t="s">
        <v>517</v>
      </c>
      <c r="N16" s="184"/>
      <c r="O16" s="184"/>
      <c r="P16" s="184"/>
      <c r="Q16" s="184"/>
      <c r="R16" s="184"/>
      <c r="S16" s="184"/>
    </row>
    <row r="17" spans="1:19" ht="40" customHeight="1">
      <c r="A17" s="253"/>
      <c r="B17" s="19" t="s">
        <v>500</v>
      </c>
      <c r="C17" s="108" t="s">
        <v>512</v>
      </c>
      <c r="D17" s="247"/>
      <c r="E17" s="247"/>
      <c r="F17" s="241"/>
      <c r="G17" s="247"/>
      <c r="H17" s="20"/>
      <c r="I17" s="241"/>
      <c r="J17" s="247"/>
      <c r="K17" s="247"/>
      <c r="L17" s="247"/>
      <c r="N17" s="98"/>
      <c r="O17" s="255"/>
      <c r="P17" s="255"/>
      <c r="Q17" s="255"/>
      <c r="R17" s="255"/>
      <c r="S17" s="255"/>
    </row>
    <row r="18" spans="1:19" ht="40" customHeight="1">
      <c r="A18" s="254"/>
      <c r="B18" s="19" t="s">
        <v>499</v>
      </c>
      <c r="C18" s="108" t="s">
        <v>513</v>
      </c>
      <c r="D18" s="248"/>
      <c r="E18" s="248"/>
      <c r="F18" s="242"/>
      <c r="G18" s="248"/>
      <c r="H18" s="20"/>
      <c r="I18" s="242"/>
      <c r="J18" s="248"/>
      <c r="K18" s="248"/>
      <c r="L18" s="248"/>
      <c r="N18" s="184"/>
      <c r="O18" s="184"/>
      <c r="P18" s="184"/>
      <c r="Q18" s="184"/>
      <c r="R18" s="184"/>
      <c r="S18" s="184"/>
    </row>
    <row r="19" spans="1:19" ht="40" customHeight="1">
      <c r="A19" s="252" t="s">
        <v>314</v>
      </c>
      <c r="B19" s="19" t="s">
        <v>498</v>
      </c>
      <c r="C19" s="110" t="s">
        <v>521</v>
      </c>
      <c r="D19" s="240" t="s">
        <v>522</v>
      </c>
      <c r="E19" s="246" t="s">
        <v>511</v>
      </c>
      <c r="F19" s="240" t="s">
        <v>524</v>
      </c>
      <c r="G19" s="246" t="s">
        <v>514</v>
      </c>
      <c r="H19" s="20"/>
      <c r="I19" s="240" t="s">
        <v>524</v>
      </c>
      <c r="J19" s="246" t="s">
        <v>515</v>
      </c>
      <c r="K19" s="246" t="s">
        <v>516</v>
      </c>
      <c r="L19" s="246" t="s">
        <v>517</v>
      </c>
      <c r="N19" s="98"/>
      <c r="O19" s="255"/>
      <c r="P19" s="255"/>
      <c r="Q19" s="255"/>
      <c r="R19" s="255"/>
      <c r="S19" s="255"/>
    </row>
    <row r="20" spans="1:19" ht="40" customHeight="1">
      <c r="A20" s="253"/>
      <c r="B20" s="19" t="s">
        <v>497</v>
      </c>
      <c r="C20" s="110" t="s">
        <v>523</v>
      </c>
      <c r="D20" s="241"/>
      <c r="E20" s="247"/>
      <c r="F20" s="241"/>
      <c r="G20" s="247"/>
      <c r="H20" s="20"/>
      <c r="I20" s="241"/>
      <c r="J20" s="247"/>
      <c r="K20" s="247"/>
      <c r="L20" s="247"/>
      <c r="N20" s="184"/>
      <c r="O20" s="184"/>
      <c r="P20" s="184"/>
      <c r="Q20" s="184"/>
      <c r="R20" s="184"/>
      <c r="S20" s="184"/>
    </row>
    <row r="21" spans="1:19" ht="40" customHeight="1">
      <c r="A21" s="254"/>
      <c r="B21" s="19" t="s">
        <v>496</v>
      </c>
      <c r="C21" s="108" t="s">
        <v>513</v>
      </c>
      <c r="D21" s="242"/>
      <c r="E21" s="248"/>
      <c r="F21" s="242"/>
      <c r="G21" s="248"/>
      <c r="H21" s="20"/>
      <c r="I21" s="242"/>
      <c r="J21" s="248"/>
      <c r="K21" s="248"/>
      <c r="L21" s="248"/>
      <c r="N21" s="98"/>
      <c r="O21" s="255"/>
      <c r="P21" s="255"/>
      <c r="Q21" s="255"/>
      <c r="R21" s="255"/>
      <c r="S21" s="255"/>
    </row>
    <row r="22" spans="1:19" ht="40" customHeight="1">
      <c r="A22" s="252" t="s">
        <v>315</v>
      </c>
      <c r="B22" s="19" t="s">
        <v>495</v>
      </c>
      <c r="C22" s="107" t="s">
        <v>509</v>
      </c>
      <c r="D22" s="249" t="s">
        <v>510</v>
      </c>
      <c r="E22" s="246" t="s">
        <v>511</v>
      </c>
      <c r="F22" s="240" t="s">
        <v>535</v>
      </c>
      <c r="G22" s="246" t="s">
        <v>514</v>
      </c>
      <c r="H22" s="20"/>
      <c r="I22" s="240" t="s">
        <v>535</v>
      </c>
      <c r="J22" s="246" t="s">
        <v>515</v>
      </c>
      <c r="K22" s="246" t="s">
        <v>516</v>
      </c>
      <c r="L22" s="246" t="s">
        <v>517</v>
      </c>
      <c r="N22" s="184"/>
      <c r="O22" s="184"/>
      <c r="P22" s="184"/>
      <c r="Q22" s="184"/>
      <c r="R22" s="184"/>
      <c r="S22" s="184"/>
    </row>
    <row r="23" spans="1:19" ht="40" customHeight="1">
      <c r="A23" s="253"/>
      <c r="B23" s="19" t="s">
        <v>494</v>
      </c>
      <c r="C23" s="108" t="s">
        <v>512</v>
      </c>
      <c r="D23" s="250"/>
      <c r="E23" s="247"/>
      <c r="F23" s="241"/>
      <c r="G23" s="247"/>
      <c r="H23" s="20"/>
      <c r="I23" s="241"/>
      <c r="J23" s="247"/>
      <c r="K23" s="247"/>
      <c r="L23" s="247"/>
      <c r="N23" s="98"/>
      <c r="O23" s="255"/>
      <c r="P23" s="255"/>
      <c r="Q23" s="255"/>
      <c r="R23" s="255"/>
      <c r="S23" s="255"/>
    </row>
    <row r="24" spans="1:19" ht="40" customHeight="1">
      <c r="A24" s="254"/>
      <c r="B24" s="19" t="s">
        <v>493</v>
      </c>
      <c r="C24" s="108" t="s">
        <v>513</v>
      </c>
      <c r="D24" s="251"/>
      <c r="E24" s="248"/>
      <c r="F24" s="242"/>
      <c r="G24" s="248"/>
      <c r="H24" s="20"/>
      <c r="I24" s="242"/>
      <c r="J24" s="248"/>
      <c r="K24" s="248"/>
      <c r="L24" s="248"/>
      <c r="N24" s="98"/>
      <c r="O24" s="255"/>
      <c r="P24" s="255"/>
      <c r="Q24" s="255"/>
      <c r="R24" s="255"/>
      <c r="S24" s="255"/>
    </row>
    <row r="25" spans="1:19" ht="40" customHeight="1">
      <c r="A25" s="252" t="s">
        <v>316</v>
      </c>
      <c r="B25" s="19" t="s">
        <v>492</v>
      </c>
      <c r="C25" s="20" t="s">
        <v>525</v>
      </c>
      <c r="D25" s="240" t="s">
        <v>526</v>
      </c>
      <c r="E25" s="246" t="s">
        <v>511</v>
      </c>
      <c r="F25" s="240" t="s">
        <v>504</v>
      </c>
      <c r="G25" s="246" t="s">
        <v>514</v>
      </c>
      <c r="H25" s="20"/>
      <c r="I25" s="240" t="s">
        <v>504</v>
      </c>
      <c r="J25" s="246" t="s">
        <v>515</v>
      </c>
      <c r="K25" s="246" t="s">
        <v>516</v>
      </c>
      <c r="L25" s="246" t="s">
        <v>530</v>
      </c>
    </row>
    <row r="26" spans="1:19" ht="40" customHeight="1">
      <c r="A26" s="253"/>
      <c r="B26" s="19" t="s">
        <v>491</v>
      </c>
      <c r="C26" s="106" t="s">
        <v>527</v>
      </c>
      <c r="D26" s="241"/>
      <c r="E26" s="247"/>
      <c r="F26" s="241"/>
      <c r="G26" s="247"/>
      <c r="H26" s="20"/>
      <c r="I26" s="241"/>
      <c r="J26" s="247"/>
      <c r="K26" s="247"/>
      <c r="L26" s="247"/>
    </row>
    <row r="27" spans="1:19" ht="40" customHeight="1">
      <c r="A27" s="254"/>
      <c r="B27" s="19" t="s">
        <v>490</v>
      </c>
      <c r="C27" s="106" t="s">
        <v>529</v>
      </c>
      <c r="D27" s="242"/>
      <c r="E27" s="248"/>
      <c r="F27" s="242"/>
      <c r="G27" s="248"/>
      <c r="H27" s="20"/>
      <c r="I27" s="242"/>
      <c r="J27" s="248"/>
      <c r="K27" s="248"/>
      <c r="L27" s="248"/>
    </row>
    <row r="28" spans="1:19" ht="40" customHeight="1">
      <c r="A28" s="252" t="s">
        <v>317</v>
      </c>
      <c r="B28" s="19" t="s">
        <v>489</v>
      </c>
      <c r="C28" s="109" t="s">
        <v>532</v>
      </c>
      <c r="D28" s="240" t="s">
        <v>526</v>
      </c>
      <c r="E28" s="246" t="s">
        <v>511</v>
      </c>
      <c r="F28" s="240" t="s">
        <v>504</v>
      </c>
      <c r="G28" s="246" t="s">
        <v>514</v>
      </c>
      <c r="H28" s="20"/>
      <c r="I28" s="240" t="s">
        <v>504</v>
      </c>
      <c r="J28" s="246" t="s">
        <v>515</v>
      </c>
      <c r="K28" s="246" t="s">
        <v>516</v>
      </c>
      <c r="L28" s="246" t="s">
        <v>530</v>
      </c>
    </row>
    <row r="29" spans="1:19" ht="40" customHeight="1">
      <c r="A29" s="253"/>
      <c r="B29" s="19" t="s">
        <v>488</v>
      </c>
      <c r="C29" s="106" t="s">
        <v>727</v>
      </c>
      <c r="D29" s="241"/>
      <c r="E29" s="247"/>
      <c r="F29" s="241"/>
      <c r="G29" s="247"/>
      <c r="H29" s="20"/>
      <c r="I29" s="241"/>
      <c r="J29" s="247"/>
      <c r="K29" s="247"/>
      <c r="L29" s="247"/>
    </row>
    <row r="30" spans="1:19" ht="40" customHeight="1">
      <c r="A30" s="254"/>
      <c r="B30" s="19" t="s">
        <v>487</v>
      </c>
      <c r="C30" s="106" t="s">
        <v>529</v>
      </c>
      <c r="D30" s="242"/>
      <c r="E30" s="248"/>
      <c r="F30" s="242"/>
      <c r="G30" s="248"/>
      <c r="H30" s="20"/>
      <c r="I30" s="242"/>
      <c r="J30" s="248"/>
      <c r="K30" s="248"/>
      <c r="L30" s="248"/>
    </row>
    <row r="31" spans="1:19" ht="40" customHeight="1">
      <c r="A31" s="252" t="s">
        <v>318</v>
      </c>
      <c r="B31" s="19" t="s">
        <v>486</v>
      </c>
      <c r="C31" s="109" t="s">
        <v>531</v>
      </c>
      <c r="D31" s="240" t="s">
        <v>526</v>
      </c>
      <c r="E31" s="246" t="s">
        <v>511</v>
      </c>
      <c r="F31" s="240" t="s">
        <v>504</v>
      </c>
      <c r="G31" s="246" t="s">
        <v>514</v>
      </c>
      <c r="H31" s="20"/>
      <c r="I31" s="240" t="s">
        <v>504</v>
      </c>
      <c r="J31" s="246" t="s">
        <v>515</v>
      </c>
      <c r="K31" s="246" t="s">
        <v>516</v>
      </c>
      <c r="L31" s="246" t="s">
        <v>530</v>
      </c>
    </row>
    <row r="32" spans="1:19" ht="40" customHeight="1">
      <c r="A32" s="253"/>
      <c r="B32" s="19" t="s">
        <v>485</v>
      </c>
      <c r="C32" s="106" t="s">
        <v>533</v>
      </c>
      <c r="D32" s="241"/>
      <c r="E32" s="247"/>
      <c r="F32" s="241"/>
      <c r="G32" s="247"/>
      <c r="H32" s="20"/>
      <c r="I32" s="241"/>
      <c r="J32" s="247"/>
      <c r="K32" s="247"/>
      <c r="L32" s="247"/>
    </row>
    <row r="33" spans="1:12" ht="40" customHeight="1">
      <c r="A33" s="254"/>
      <c r="B33" s="19" t="s">
        <v>484</v>
      </c>
      <c r="C33" s="106" t="s">
        <v>534</v>
      </c>
      <c r="D33" s="242"/>
      <c r="E33" s="248"/>
      <c r="F33" s="242"/>
      <c r="G33" s="248"/>
      <c r="H33" s="20"/>
      <c r="I33" s="242"/>
      <c r="J33" s="248"/>
      <c r="K33" s="248"/>
      <c r="L33" s="248"/>
    </row>
    <row r="34" spans="1:12" ht="40" customHeight="1">
      <c r="A34" s="252" t="s">
        <v>319</v>
      </c>
      <c r="B34" s="19" t="s">
        <v>483</v>
      </c>
      <c r="C34" s="20" t="s">
        <v>525</v>
      </c>
      <c r="D34" s="240" t="s">
        <v>526</v>
      </c>
      <c r="E34" s="246" t="s">
        <v>511</v>
      </c>
      <c r="F34" s="240" t="s">
        <v>504</v>
      </c>
      <c r="G34" s="246" t="s">
        <v>514</v>
      </c>
      <c r="H34" s="20"/>
      <c r="I34" s="240" t="s">
        <v>504</v>
      </c>
      <c r="J34" s="246" t="s">
        <v>515</v>
      </c>
      <c r="K34" s="246" t="s">
        <v>516</v>
      </c>
      <c r="L34" s="246" t="s">
        <v>530</v>
      </c>
    </row>
    <row r="35" spans="1:12" ht="40" customHeight="1">
      <c r="A35" s="253"/>
      <c r="B35" s="19" t="s">
        <v>482</v>
      </c>
      <c r="C35" s="106" t="s">
        <v>527</v>
      </c>
      <c r="D35" s="241"/>
      <c r="E35" s="247"/>
      <c r="F35" s="241"/>
      <c r="G35" s="247"/>
      <c r="H35" s="20"/>
      <c r="I35" s="241"/>
      <c r="J35" s="247"/>
      <c r="K35" s="247"/>
      <c r="L35" s="247"/>
    </row>
    <row r="36" spans="1:12" ht="40" customHeight="1">
      <c r="A36" s="254"/>
      <c r="B36" s="19" t="s">
        <v>481</v>
      </c>
      <c r="C36" s="106" t="s">
        <v>529</v>
      </c>
      <c r="D36" s="242"/>
      <c r="E36" s="248"/>
      <c r="F36" s="242"/>
      <c r="G36" s="248"/>
      <c r="H36" s="20"/>
      <c r="I36" s="242"/>
      <c r="J36" s="248"/>
      <c r="K36" s="248"/>
      <c r="L36" s="248"/>
    </row>
    <row r="37" spans="1:12" ht="40" customHeight="1">
      <c r="A37" s="252" t="s">
        <v>709</v>
      </c>
      <c r="B37" s="19" t="s">
        <v>710</v>
      </c>
      <c r="C37" s="106"/>
      <c r="D37" s="240" t="s">
        <v>526</v>
      </c>
      <c r="E37" s="246" t="s">
        <v>511</v>
      </c>
      <c r="F37" s="240" t="s">
        <v>692</v>
      </c>
      <c r="G37" s="246" t="s">
        <v>514</v>
      </c>
      <c r="H37" s="20"/>
      <c r="I37" s="240" t="s">
        <v>692</v>
      </c>
      <c r="J37" s="246" t="s">
        <v>515</v>
      </c>
      <c r="K37" s="246" t="s">
        <v>516</v>
      </c>
      <c r="L37" s="246" t="s">
        <v>517</v>
      </c>
    </row>
    <row r="38" spans="1:12" ht="40" customHeight="1">
      <c r="A38" s="253"/>
      <c r="B38" s="19" t="s">
        <v>711</v>
      </c>
      <c r="C38" s="106"/>
      <c r="D38" s="241"/>
      <c r="E38" s="247"/>
      <c r="F38" s="241"/>
      <c r="G38" s="247"/>
      <c r="H38" s="20"/>
      <c r="I38" s="241"/>
      <c r="J38" s="247"/>
      <c r="K38" s="247"/>
      <c r="L38" s="247"/>
    </row>
    <row r="39" spans="1:12" ht="40" customHeight="1">
      <c r="A39" s="254"/>
      <c r="B39" s="19" t="s">
        <v>712</v>
      </c>
      <c r="C39" s="106"/>
      <c r="D39" s="242"/>
      <c r="E39" s="248"/>
      <c r="F39" s="242"/>
      <c r="G39" s="248"/>
      <c r="H39" s="20"/>
      <c r="I39" s="242"/>
      <c r="J39" s="248"/>
      <c r="K39" s="248"/>
      <c r="L39" s="248"/>
    </row>
    <row r="40" spans="1:12" ht="40" customHeight="1">
      <c r="A40" s="252" t="s">
        <v>713</v>
      </c>
      <c r="B40" s="19" t="s">
        <v>714</v>
      </c>
      <c r="C40" s="109" t="s">
        <v>531</v>
      </c>
      <c r="D40" s="240" t="s">
        <v>526</v>
      </c>
      <c r="E40" s="246" t="s">
        <v>511</v>
      </c>
      <c r="F40" s="240" t="s">
        <v>692</v>
      </c>
      <c r="G40" s="246" t="s">
        <v>514</v>
      </c>
      <c r="H40" s="20"/>
      <c r="I40" s="240" t="s">
        <v>692</v>
      </c>
      <c r="J40" s="246" t="s">
        <v>515</v>
      </c>
      <c r="K40" s="246" t="s">
        <v>516</v>
      </c>
      <c r="L40" s="246" t="s">
        <v>517</v>
      </c>
    </row>
    <row r="41" spans="1:12" ht="40" customHeight="1">
      <c r="A41" s="253"/>
      <c r="B41" s="19" t="s">
        <v>715</v>
      </c>
      <c r="C41" s="106" t="s">
        <v>533</v>
      </c>
      <c r="D41" s="241"/>
      <c r="E41" s="247"/>
      <c r="F41" s="241"/>
      <c r="G41" s="247"/>
      <c r="H41" s="20"/>
      <c r="I41" s="241"/>
      <c r="J41" s="247"/>
      <c r="K41" s="247"/>
      <c r="L41" s="247"/>
    </row>
    <row r="42" spans="1:12" ht="40" customHeight="1">
      <c r="A42" s="254"/>
      <c r="B42" s="19" t="s">
        <v>712</v>
      </c>
      <c r="C42" s="106" t="s">
        <v>534</v>
      </c>
      <c r="D42" s="242"/>
      <c r="E42" s="248"/>
      <c r="F42" s="242"/>
      <c r="G42" s="248"/>
      <c r="H42" s="20"/>
      <c r="I42" s="242"/>
      <c r="J42" s="248"/>
      <c r="K42" s="248"/>
      <c r="L42" s="248"/>
    </row>
    <row r="43" spans="1:12" ht="40" customHeight="1">
      <c r="A43" s="252" t="s">
        <v>716</v>
      </c>
      <c r="B43" s="19" t="s">
        <v>717</v>
      </c>
      <c r="C43" s="109" t="s">
        <v>531</v>
      </c>
      <c r="D43" s="240" t="s">
        <v>526</v>
      </c>
      <c r="E43" s="246" t="s">
        <v>511</v>
      </c>
      <c r="F43" s="243" t="s">
        <v>693</v>
      </c>
      <c r="G43" s="246" t="s">
        <v>514</v>
      </c>
      <c r="H43" s="20"/>
      <c r="I43" s="243" t="s">
        <v>693</v>
      </c>
      <c r="J43" s="246" t="s">
        <v>515</v>
      </c>
      <c r="K43" s="246" t="s">
        <v>516</v>
      </c>
      <c r="L43" s="246" t="s">
        <v>517</v>
      </c>
    </row>
    <row r="44" spans="1:12" ht="40" customHeight="1">
      <c r="A44" s="253"/>
      <c r="B44" s="19" t="s">
        <v>718</v>
      </c>
      <c r="C44" s="106" t="s">
        <v>533</v>
      </c>
      <c r="D44" s="241"/>
      <c r="E44" s="247"/>
      <c r="F44" s="244"/>
      <c r="G44" s="247"/>
      <c r="H44" s="20"/>
      <c r="I44" s="244"/>
      <c r="J44" s="247"/>
      <c r="K44" s="247"/>
      <c r="L44" s="247"/>
    </row>
    <row r="45" spans="1:12" ht="40" customHeight="1">
      <c r="A45" s="254"/>
      <c r="B45" s="19" t="s">
        <v>712</v>
      </c>
      <c r="C45" s="106" t="s">
        <v>534</v>
      </c>
      <c r="D45" s="242"/>
      <c r="E45" s="248"/>
      <c r="F45" s="245"/>
      <c r="G45" s="248"/>
      <c r="H45" s="20"/>
      <c r="I45" s="245"/>
      <c r="J45" s="248"/>
      <c r="K45" s="248"/>
      <c r="L45" s="248"/>
    </row>
    <row r="46" spans="1:12" ht="40" customHeight="1">
      <c r="A46" s="252" t="s">
        <v>719</v>
      </c>
      <c r="B46" s="19" t="s">
        <v>720</v>
      </c>
      <c r="C46" s="109" t="s">
        <v>531</v>
      </c>
      <c r="D46" s="240" t="s">
        <v>526</v>
      </c>
      <c r="E46" s="246" t="s">
        <v>511</v>
      </c>
      <c r="F46" s="243" t="s">
        <v>693</v>
      </c>
      <c r="G46" s="246" t="s">
        <v>514</v>
      </c>
      <c r="H46" s="20"/>
      <c r="I46" s="243" t="s">
        <v>693</v>
      </c>
      <c r="J46" s="246" t="s">
        <v>515</v>
      </c>
      <c r="K46" s="246" t="s">
        <v>516</v>
      </c>
      <c r="L46" s="246" t="s">
        <v>517</v>
      </c>
    </row>
    <row r="47" spans="1:12" ht="40" customHeight="1">
      <c r="A47" s="253"/>
      <c r="B47" s="19" t="s">
        <v>726</v>
      </c>
      <c r="C47" s="106" t="s">
        <v>533</v>
      </c>
      <c r="D47" s="241"/>
      <c r="E47" s="247"/>
      <c r="F47" s="244"/>
      <c r="G47" s="247"/>
      <c r="H47" s="20"/>
      <c r="I47" s="244"/>
      <c r="J47" s="247"/>
      <c r="K47" s="247"/>
      <c r="L47" s="247"/>
    </row>
    <row r="48" spans="1:12" ht="40" customHeight="1">
      <c r="A48" s="254"/>
      <c r="B48" s="19" t="s">
        <v>712</v>
      </c>
      <c r="C48" s="106" t="s">
        <v>534</v>
      </c>
      <c r="D48" s="242"/>
      <c r="E48" s="248"/>
      <c r="F48" s="245"/>
      <c r="G48" s="248"/>
      <c r="H48" s="20"/>
      <c r="I48" s="245"/>
      <c r="J48" s="248"/>
      <c r="K48" s="248"/>
      <c r="L48" s="248"/>
    </row>
    <row r="49" spans="1:12" ht="40" customHeight="1">
      <c r="A49" s="252" t="s">
        <v>721</v>
      </c>
      <c r="B49" s="19" t="s">
        <v>722</v>
      </c>
      <c r="C49" s="107" t="s">
        <v>509</v>
      </c>
      <c r="D49" s="240" t="s">
        <v>526</v>
      </c>
      <c r="E49" s="246" t="s">
        <v>511</v>
      </c>
      <c r="F49" s="243" t="s">
        <v>693</v>
      </c>
      <c r="G49" s="246" t="s">
        <v>514</v>
      </c>
      <c r="H49" s="20"/>
      <c r="I49" s="243" t="s">
        <v>693</v>
      </c>
      <c r="J49" s="246" t="s">
        <v>515</v>
      </c>
      <c r="K49" s="246" t="s">
        <v>516</v>
      </c>
      <c r="L49" s="246" t="s">
        <v>530</v>
      </c>
    </row>
    <row r="50" spans="1:12" ht="40" customHeight="1">
      <c r="A50" s="253"/>
      <c r="B50" s="19" t="s">
        <v>725</v>
      </c>
      <c r="C50" s="108" t="s">
        <v>512</v>
      </c>
      <c r="D50" s="241"/>
      <c r="E50" s="247"/>
      <c r="F50" s="244"/>
      <c r="G50" s="247"/>
      <c r="H50" s="20"/>
      <c r="I50" s="244"/>
      <c r="J50" s="247"/>
      <c r="K50" s="247"/>
      <c r="L50" s="247"/>
    </row>
    <row r="51" spans="1:12" ht="40" customHeight="1">
      <c r="A51" s="254"/>
      <c r="B51" s="19" t="s">
        <v>712</v>
      </c>
      <c r="C51" s="108" t="s">
        <v>513</v>
      </c>
      <c r="D51" s="242"/>
      <c r="E51" s="248"/>
      <c r="F51" s="245"/>
      <c r="G51" s="248"/>
      <c r="H51" s="20"/>
      <c r="I51" s="245"/>
      <c r="J51" s="248"/>
      <c r="K51" s="248"/>
      <c r="L51" s="248"/>
    </row>
    <row r="52" spans="1:12" ht="40" customHeight="1">
      <c r="A52" s="252" t="s">
        <v>723</v>
      </c>
      <c r="B52" s="19" t="s">
        <v>724</v>
      </c>
      <c r="C52" s="107" t="s">
        <v>509</v>
      </c>
      <c r="D52" s="240" t="s">
        <v>526</v>
      </c>
      <c r="E52" s="246" t="s">
        <v>511</v>
      </c>
      <c r="F52" s="243" t="s">
        <v>693</v>
      </c>
      <c r="G52" s="246" t="s">
        <v>514</v>
      </c>
      <c r="H52" s="20"/>
      <c r="I52" s="243" t="s">
        <v>693</v>
      </c>
      <c r="J52" s="246" t="s">
        <v>515</v>
      </c>
      <c r="K52" s="246" t="s">
        <v>516</v>
      </c>
      <c r="L52" s="246" t="s">
        <v>530</v>
      </c>
    </row>
    <row r="53" spans="1:12" ht="40" customHeight="1">
      <c r="A53" s="253"/>
      <c r="B53" s="19" t="s">
        <v>725</v>
      </c>
      <c r="C53" s="108" t="s">
        <v>512</v>
      </c>
      <c r="D53" s="241"/>
      <c r="E53" s="247"/>
      <c r="F53" s="244"/>
      <c r="G53" s="247"/>
      <c r="H53" s="20"/>
      <c r="I53" s="244"/>
      <c r="J53" s="247"/>
      <c r="K53" s="247"/>
      <c r="L53" s="247"/>
    </row>
    <row r="54" spans="1:12" ht="40" customHeight="1">
      <c r="A54" s="254"/>
      <c r="B54" s="19" t="s">
        <v>712</v>
      </c>
      <c r="C54" s="108" t="s">
        <v>513</v>
      </c>
      <c r="D54" s="242"/>
      <c r="E54" s="248"/>
      <c r="F54" s="245"/>
      <c r="G54" s="248"/>
      <c r="H54" s="20"/>
      <c r="I54" s="245"/>
      <c r="J54" s="248"/>
      <c r="K54" s="248"/>
      <c r="L54" s="248"/>
    </row>
    <row r="55" spans="1:12" ht="40" customHeight="1">
      <c r="A55" s="252" t="s">
        <v>707</v>
      </c>
      <c r="B55" s="19" t="s">
        <v>708</v>
      </c>
      <c r="C55" s="107" t="s">
        <v>509</v>
      </c>
      <c r="D55" s="240" t="s">
        <v>526</v>
      </c>
      <c r="E55" s="246" t="s">
        <v>511</v>
      </c>
      <c r="F55" s="243" t="s">
        <v>693</v>
      </c>
      <c r="G55" s="246" t="s">
        <v>514</v>
      </c>
      <c r="H55" s="20"/>
      <c r="I55" s="243" t="s">
        <v>693</v>
      </c>
      <c r="J55" s="246" t="s">
        <v>515</v>
      </c>
      <c r="K55" s="246" t="s">
        <v>516</v>
      </c>
      <c r="L55" s="246" t="s">
        <v>530</v>
      </c>
    </row>
    <row r="56" spans="1:12" ht="40" customHeight="1">
      <c r="A56" s="253"/>
      <c r="B56" s="19" t="s">
        <v>725</v>
      </c>
      <c r="C56" s="108" t="s">
        <v>512</v>
      </c>
      <c r="D56" s="241"/>
      <c r="E56" s="247"/>
      <c r="F56" s="244"/>
      <c r="G56" s="247"/>
      <c r="H56" s="20"/>
      <c r="I56" s="244"/>
      <c r="J56" s="247"/>
      <c r="K56" s="247"/>
      <c r="L56" s="247"/>
    </row>
    <row r="57" spans="1:12" ht="40" customHeight="1">
      <c r="A57" s="254"/>
      <c r="B57" s="19" t="s">
        <v>712</v>
      </c>
      <c r="C57" s="108" t="s">
        <v>513</v>
      </c>
      <c r="D57" s="242"/>
      <c r="E57" s="248"/>
      <c r="F57" s="245"/>
      <c r="G57" s="248"/>
      <c r="H57" s="20"/>
      <c r="I57" s="245"/>
      <c r="J57" s="248"/>
      <c r="K57" s="248"/>
      <c r="L57" s="248"/>
    </row>
    <row r="58" spans="1:12" ht="40" customHeight="1">
      <c r="A58" s="252" t="s">
        <v>706</v>
      </c>
      <c r="B58" s="19" t="s">
        <v>703</v>
      </c>
      <c r="C58" s="107" t="s">
        <v>509</v>
      </c>
      <c r="D58" s="240" t="s">
        <v>526</v>
      </c>
      <c r="E58" s="246" t="s">
        <v>511</v>
      </c>
      <c r="F58" s="243" t="s">
        <v>694</v>
      </c>
      <c r="G58" s="246" t="s">
        <v>514</v>
      </c>
      <c r="H58" s="20"/>
      <c r="I58" s="243" t="s">
        <v>694</v>
      </c>
      <c r="J58" s="246" t="s">
        <v>515</v>
      </c>
      <c r="K58" s="246" t="s">
        <v>516</v>
      </c>
      <c r="L58" s="246" t="s">
        <v>530</v>
      </c>
    </row>
    <row r="59" spans="1:12" ht="40" customHeight="1">
      <c r="A59" s="253"/>
      <c r="B59" s="19" t="s">
        <v>704</v>
      </c>
      <c r="C59" s="108" t="s">
        <v>512</v>
      </c>
      <c r="D59" s="241"/>
      <c r="E59" s="247"/>
      <c r="F59" s="244"/>
      <c r="G59" s="247"/>
      <c r="H59" s="20"/>
      <c r="I59" s="244"/>
      <c r="J59" s="247"/>
      <c r="K59" s="247"/>
      <c r="L59" s="247"/>
    </row>
    <row r="60" spans="1:12" ht="40" customHeight="1">
      <c r="A60" s="254"/>
      <c r="B60" s="19" t="s">
        <v>705</v>
      </c>
      <c r="C60" s="108" t="s">
        <v>513</v>
      </c>
      <c r="D60" s="242"/>
      <c r="E60" s="248"/>
      <c r="F60" s="245"/>
      <c r="G60" s="248"/>
      <c r="H60" s="20"/>
      <c r="I60" s="245"/>
      <c r="J60" s="248"/>
      <c r="K60" s="248"/>
      <c r="L60" s="248"/>
    </row>
    <row r="61" spans="1:12" ht="40" customHeight="1">
      <c r="A61" s="252" t="s">
        <v>699</v>
      </c>
      <c r="B61" s="19" t="s">
        <v>700</v>
      </c>
      <c r="C61" s="109" t="s">
        <v>531</v>
      </c>
      <c r="D61" s="240" t="s">
        <v>526</v>
      </c>
      <c r="E61" s="246" t="s">
        <v>511</v>
      </c>
      <c r="F61" s="243" t="s">
        <v>694</v>
      </c>
      <c r="G61" s="246" t="s">
        <v>514</v>
      </c>
      <c r="H61" s="20"/>
      <c r="I61" s="243" t="s">
        <v>694</v>
      </c>
      <c r="J61" s="246" t="s">
        <v>515</v>
      </c>
      <c r="K61" s="246" t="s">
        <v>516</v>
      </c>
      <c r="L61" s="246" t="s">
        <v>530</v>
      </c>
    </row>
    <row r="62" spans="1:12" ht="40" customHeight="1">
      <c r="A62" s="253"/>
      <c r="B62" s="19" t="s">
        <v>701</v>
      </c>
      <c r="C62" s="106" t="s">
        <v>533</v>
      </c>
      <c r="D62" s="241"/>
      <c r="E62" s="247"/>
      <c r="F62" s="244"/>
      <c r="G62" s="247"/>
      <c r="H62" s="20"/>
      <c r="I62" s="244"/>
      <c r="J62" s="247"/>
      <c r="K62" s="247"/>
      <c r="L62" s="247"/>
    </row>
    <row r="63" spans="1:12" ht="40" customHeight="1">
      <c r="A63" s="254"/>
      <c r="B63" s="19" t="s">
        <v>702</v>
      </c>
      <c r="C63" s="106" t="s">
        <v>534</v>
      </c>
      <c r="D63" s="242"/>
      <c r="E63" s="248"/>
      <c r="F63" s="245"/>
      <c r="G63" s="248"/>
      <c r="H63" s="20"/>
      <c r="I63" s="245"/>
      <c r="J63" s="248"/>
      <c r="K63" s="248"/>
      <c r="L63" s="248"/>
    </row>
    <row r="64" spans="1:12" ht="40" customHeight="1">
      <c r="A64" s="252" t="s">
        <v>695</v>
      </c>
      <c r="B64" s="19" t="s">
        <v>698</v>
      </c>
      <c r="C64" s="20" t="s">
        <v>525</v>
      </c>
      <c r="D64" s="240" t="s">
        <v>526</v>
      </c>
      <c r="E64" s="246" t="s">
        <v>511</v>
      </c>
      <c r="F64" s="243" t="s">
        <v>694</v>
      </c>
      <c r="G64" s="246" t="s">
        <v>514</v>
      </c>
      <c r="H64" s="20"/>
      <c r="I64" s="243" t="s">
        <v>694</v>
      </c>
      <c r="J64" s="246" t="s">
        <v>515</v>
      </c>
      <c r="K64" s="246" t="s">
        <v>516</v>
      </c>
      <c r="L64" s="246" t="s">
        <v>530</v>
      </c>
    </row>
    <row r="65" spans="1:20" ht="40" customHeight="1">
      <c r="A65" s="253"/>
      <c r="B65" s="19" t="s">
        <v>697</v>
      </c>
      <c r="C65" s="106" t="s">
        <v>527</v>
      </c>
      <c r="D65" s="241"/>
      <c r="E65" s="247"/>
      <c r="F65" s="244"/>
      <c r="G65" s="247"/>
      <c r="H65" s="20"/>
      <c r="I65" s="244"/>
      <c r="J65" s="247"/>
      <c r="K65" s="247"/>
      <c r="L65" s="247"/>
    </row>
    <row r="66" spans="1:20" ht="40" customHeight="1">
      <c r="A66" s="254"/>
      <c r="B66" s="19" t="s">
        <v>696</v>
      </c>
      <c r="C66" s="106" t="s">
        <v>728</v>
      </c>
      <c r="D66" s="242"/>
      <c r="E66" s="248"/>
      <c r="F66" s="245"/>
      <c r="G66" s="248"/>
      <c r="H66" s="20"/>
      <c r="I66" s="245"/>
      <c r="J66" s="248"/>
      <c r="K66" s="248"/>
      <c r="L66" s="248"/>
    </row>
    <row r="69" spans="1:20" ht="18">
      <c r="A69" s="21" t="s">
        <v>67</v>
      </c>
      <c r="B69" s="101" t="s">
        <v>156</v>
      </c>
      <c r="C69" s="13"/>
      <c r="D69" s="13"/>
      <c r="E69" s="13"/>
      <c r="F69" s="13"/>
      <c r="G69" s="13"/>
      <c r="H69" s="13"/>
    </row>
    <row r="70" spans="1:20" ht="30">
      <c r="A70" s="24" t="s">
        <v>46</v>
      </c>
      <c r="B70" s="24" t="s">
        <v>46</v>
      </c>
      <c r="C70" s="23" t="s">
        <v>68</v>
      </c>
      <c r="D70" s="23" t="s">
        <v>69</v>
      </c>
      <c r="E70" s="23" t="s">
        <v>70</v>
      </c>
      <c r="F70" s="23" t="s">
        <v>71</v>
      </c>
      <c r="G70" s="23" t="s">
        <v>72</v>
      </c>
      <c r="H70" s="23" t="s">
        <v>73</v>
      </c>
      <c r="I70" s="23" t="s">
        <v>74</v>
      </c>
      <c r="J70" s="23" t="s">
        <v>75</v>
      </c>
      <c r="K70" s="23" t="s">
        <v>76</v>
      </c>
      <c r="L70" s="23" t="s">
        <v>47</v>
      </c>
    </row>
    <row r="71" spans="1:20" ht="40" customHeight="1">
      <c r="A71" s="252" t="s">
        <v>320</v>
      </c>
      <c r="B71" s="19" t="s">
        <v>478</v>
      </c>
      <c r="C71" s="20" t="s">
        <v>536</v>
      </c>
      <c r="D71" s="240" t="s">
        <v>537</v>
      </c>
      <c r="E71" s="246" t="s">
        <v>511</v>
      </c>
      <c r="F71" s="240" t="s">
        <v>543</v>
      </c>
      <c r="G71" s="246" t="s">
        <v>514</v>
      </c>
      <c r="H71" s="20"/>
      <c r="I71" s="240" t="s">
        <v>543</v>
      </c>
      <c r="J71" s="246" t="s">
        <v>540</v>
      </c>
      <c r="K71" s="109" t="s">
        <v>541</v>
      </c>
      <c r="L71" s="111" t="s">
        <v>542</v>
      </c>
    </row>
    <row r="72" spans="1:20" ht="40" customHeight="1">
      <c r="A72" s="253"/>
      <c r="B72" s="19" t="s">
        <v>477</v>
      </c>
      <c r="C72" s="106" t="s">
        <v>538</v>
      </c>
      <c r="D72" s="241"/>
      <c r="E72" s="247"/>
      <c r="F72" s="241"/>
      <c r="G72" s="247"/>
      <c r="H72" s="20"/>
      <c r="I72" s="241"/>
      <c r="J72" s="247"/>
      <c r="K72" s="12"/>
      <c r="L72" s="140"/>
      <c r="O72" s="98"/>
      <c r="P72" s="255"/>
      <c r="Q72" s="255"/>
      <c r="R72" s="255"/>
      <c r="S72" s="255"/>
      <c r="T72" s="255"/>
    </row>
    <row r="73" spans="1:20" ht="40" customHeight="1">
      <c r="A73" s="254"/>
      <c r="B73" s="19" t="s">
        <v>476</v>
      </c>
      <c r="C73" s="106" t="s">
        <v>539</v>
      </c>
      <c r="D73" s="242"/>
      <c r="E73" s="248"/>
      <c r="F73" s="242"/>
      <c r="G73" s="248"/>
      <c r="H73" s="20"/>
      <c r="I73" s="242"/>
      <c r="J73" s="248"/>
      <c r="K73" s="12"/>
      <c r="L73" s="140"/>
      <c r="O73" s="184"/>
      <c r="P73" s="184"/>
      <c r="Q73" s="184"/>
      <c r="R73" s="184"/>
      <c r="S73" s="184"/>
      <c r="T73" s="184"/>
    </row>
    <row r="74" spans="1:20" ht="40" customHeight="1">
      <c r="A74" s="252" t="s">
        <v>321</v>
      </c>
      <c r="B74" s="19" t="s">
        <v>479</v>
      </c>
      <c r="C74" s="20" t="s">
        <v>536</v>
      </c>
      <c r="D74" s="240" t="s">
        <v>537</v>
      </c>
      <c r="E74" s="246" t="s">
        <v>511</v>
      </c>
      <c r="F74" s="240" t="s">
        <v>505</v>
      </c>
      <c r="G74" s="246" t="s">
        <v>514</v>
      </c>
      <c r="H74" s="20"/>
      <c r="I74" s="240" t="s">
        <v>505</v>
      </c>
      <c r="J74" s="246" t="s">
        <v>540</v>
      </c>
      <c r="K74" s="109" t="s">
        <v>541</v>
      </c>
      <c r="L74" s="111" t="s">
        <v>542</v>
      </c>
      <c r="O74" s="98"/>
      <c r="P74" s="255"/>
      <c r="Q74" s="255"/>
      <c r="R74" s="255"/>
      <c r="S74" s="255"/>
      <c r="T74" s="255"/>
    </row>
    <row r="75" spans="1:20" ht="40" customHeight="1">
      <c r="A75" s="253"/>
      <c r="B75" s="19" t="s">
        <v>480</v>
      </c>
      <c r="C75" s="106" t="s">
        <v>538</v>
      </c>
      <c r="D75" s="241"/>
      <c r="E75" s="247"/>
      <c r="F75" s="241"/>
      <c r="G75" s="247"/>
      <c r="H75" s="20"/>
      <c r="I75" s="241"/>
      <c r="J75" s="247"/>
      <c r="K75" s="12"/>
      <c r="L75" s="140"/>
      <c r="O75" s="184"/>
      <c r="P75" s="184"/>
      <c r="Q75" s="184"/>
      <c r="R75" s="184"/>
      <c r="S75" s="184"/>
      <c r="T75" s="184"/>
    </row>
    <row r="76" spans="1:20" ht="40" customHeight="1">
      <c r="A76" s="254"/>
      <c r="B76" s="19" t="s">
        <v>476</v>
      </c>
      <c r="C76" s="106" t="s">
        <v>539</v>
      </c>
      <c r="D76" s="242"/>
      <c r="E76" s="248"/>
      <c r="F76" s="242"/>
      <c r="G76" s="248"/>
      <c r="H76" s="20"/>
      <c r="I76" s="242"/>
      <c r="J76" s="248"/>
      <c r="K76" s="12"/>
      <c r="L76" s="140"/>
      <c r="O76" s="98"/>
      <c r="P76" s="255"/>
      <c r="Q76" s="255"/>
      <c r="R76" s="255"/>
      <c r="S76" s="255"/>
      <c r="T76" s="255"/>
    </row>
    <row r="77" spans="1:20" ht="40" customHeight="1">
      <c r="A77" s="252" t="s">
        <v>322</v>
      </c>
      <c r="B77" s="19" t="s">
        <v>475</v>
      </c>
      <c r="C77" s="20" t="s">
        <v>536</v>
      </c>
      <c r="D77" s="240" t="s">
        <v>537</v>
      </c>
      <c r="E77" s="246" t="s">
        <v>511</v>
      </c>
      <c r="F77" s="240" t="s">
        <v>543</v>
      </c>
      <c r="G77" s="246" t="s">
        <v>514</v>
      </c>
      <c r="H77" s="20"/>
      <c r="I77" s="240" t="s">
        <v>543</v>
      </c>
      <c r="J77" s="246" t="s">
        <v>540</v>
      </c>
      <c r="K77" s="109" t="s">
        <v>541</v>
      </c>
      <c r="L77" s="111" t="s">
        <v>542</v>
      </c>
      <c r="O77" s="184"/>
      <c r="P77" s="184"/>
      <c r="Q77" s="184"/>
      <c r="R77" s="184"/>
      <c r="S77" s="184"/>
      <c r="T77" s="184"/>
    </row>
    <row r="78" spans="1:20" ht="40" customHeight="1">
      <c r="A78" s="253"/>
      <c r="B78" s="19" t="s">
        <v>474</v>
      </c>
      <c r="C78" s="106" t="s">
        <v>538</v>
      </c>
      <c r="D78" s="241"/>
      <c r="E78" s="247"/>
      <c r="F78" s="241"/>
      <c r="G78" s="247"/>
      <c r="H78" s="20"/>
      <c r="I78" s="241"/>
      <c r="J78" s="247"/>
      <c r="K78" s="12"/>
      <c r="L78" s="140"/>
      <c r="O78" s="98"/>
      <c r="P78" s="255"/>
      <c r="Q78" s="255"/>
      <c r="R78" s="255"/>
      <c r="S78" s="255"/>
      <c r="T78" s="255"/>
    </row>
    <row r="79" spans="1:20" ht="40" customHeight="1">
      <c r="A79" s="254"/>
      <c r="B79" s="19" t="s">
        <v>473</v>
      </c>
      <c r="C79" s="106" t="s">
        <v>539</v>
      </c>
      <c r="D79" s="242"/>
      <c r="E79" s="248"/>
      <c r="F79" s="242"/>
      <c r="G79" s="248"/>
      <c r="H79" s="20"/>
      <c r="I79" s="242"/>
      <c r="J79" s="248"/>
      <c r="K79" s="12"/>
      <c r="L79" s="140"/>
      <c r="O79" s="98"/>
      <c r="P79" s="255"/>
      <c r="Q79" s="255"/>
      <c r="R79" s="255"/>
      <c r="S79" s="255"/>
      <c r="T79" s="255"/>
    </row>
    <row r="80" spans="1:20" ht="40" customHeight="1">
      <c r="A80" s="252" t="s">
        <v>323</v>
      </c>
      <c r="B80" s="19" t="s">
        <v>472</v>
      </c>
      <c r="C80" s="20" t="s">
        <v>536</v>
      </c>
      <c r="D80" s="240" t="s">
        <v>537</v>
      </c>
      <c r="E80" s="246" t="s">
        <v>511</v>
      </c>
      <c r="F80" s="240" t="s">
        <v>545</v>
      </c>
      <c r="G80" s="246" t="s">
        <v>514</v>
      </c>
      <c r="H80" s="20"/>
      <c r="I80" s="240" t="s">
        <v>545</v>
      </c>
      <c r="J80" s="246" t="s">
        <v>540</v>
      </c>
      <c r="K80" s="109" t="s">
        <v>541</v>
      </c>
      <c r="L80" s="111" t="s">
        <v>542</v>
      </c>
    </row>
    <row r="81" spans="1:19" ht="40" customHeight="1">
      <c r="A81" s="253"/>
      <c r="B81" s="19" t="s">
        <v>471</v>
      </c>
      <c r="C81" s="106" t="s">
        <v>544</v>
      </c>
      <c r="D81" s="241"/>
      <c r="E81" s="247"/>
      <c r="F81" s="241"/>
      <c r="G81" s="247"/>
      <c r="H81" s="20"/>
      <c r="I81" s="241"/>
      <c r="J81" s="247"/>
      <c r="K81" s="12"/>
      <c r="L81" s="140"/>
    </row>
    <row r="82" spans="1:19" ht="40" customHeight="1">
      <c r="A82" s="254"/>
      <c r="B82" s="19" t="s">
        <v>470</v>
      </c>
      <c r="C82" s="106" t="s">
        <v>539</v>
      </c>
      <c r="D82" s="242"/>
      <c r="E82" s="248"/>
      <c r="F82" s="242"/>
      <c r="G82" s="248"/>
      <c r="H82" s="20"/>
      <c r="I82" s="242"/>
      <c r="J82" s="248"/>
      <c r="K82" s="12"/>
      <c r="L82" s="140"/>
    </row>
    <row r="83" spans="1:19" ht="40" customHeight="1">
      <c r="A83" s="252" t="s">
        <v>324</v>
      </c>
      <c r="B83" s="19" t="s">
        <v>469</v>
      </c>
      <c r="C83" s="107" t="s">
        <v>509</v>
      </c>
      <c r="D83" s="249" t="s">
        <v>510</v>
      </c>
      <c r="E83" s="246" t="s">
        <v>511</v>
      </c>
      <c r="F83" s="240" t="s">
        <v>543</v>
      </c>
      <c r="G83" s="246" t="s">
        <v>514</v>
      </c>
      <c r="H83" s="20"/>
      <c r="I83" s="240" t="s">
        <v>543</v>
      </c>
      <c r="J83" s="246" t="s">
        <v>515</v>
      </c>
      <c r="K83" s="109" t="s">
        <v>516</v>
      </c>
      <c r="L83" s="111" t="s">
        <v>517</v>
      </c>
    </row>
    <row r="84" spans="1:19" ht="40" customHeight="1">
      <c r="A84" s="253"/>
      <c r="B84" s="19" t="s">
        <v>468</v>
      </c>
      <c r="C84" s="108" t="s">
        <v>512</v>
      </c>
      <c r="D84" s="250"/>
      <c r="E84" s="247"/>
      <c r="F84" s="241"/>
      <c r="G84" s="247"/>
      <c r="H84" s="20"/>
      <c r="I84" s="241"/>
      <c r="J84" s="247"/>
      <c r="K84" s="12"/>
      <c r="L84" s="12"/>
    </row>
    <row r="85" spans="1:19" ht="40" customHeight="1">
      <c r="A85" s="254"/>
      <c r="B85" s="19" t="s">
        <v>467</v>
      </c>
      <c r="C85" s="108" t="s">
        <v>513</v>
      </c>
      <c r="D85" s="251"/>
      <c r="E85" s="248"/>
      <c r="F85" s="242"/>
      <c r="G85" s="248"/>
      <c r="H85" s="20"/>
      <c r="I85" s="242"/>
      <c r="J85" s="248"/>
      <c r="K85" s="12"/>
      <c r="L85" s="12"/>
    </row>
    <row r="88" spans="1:19" ht="18">
      <c r="A88" s="21" t="s">
        <v>67</v>
      </c>
      <c r="B88" s="101" t="s">
        <v>157</v>
      </c>
      <c r="C88" s="13"/>
      <c r="D88" s="13"/>
      <c r="E88" s="13"/>
      <c r="F88" s="13"/>
      <c r="G88" s="13"/>
      <c r="H88" s="13"/>
    </row>
    <row r="89" spans="1:19" ht="30">
      <c r="A89" s="24" t="s">
        <v>46</v>
      </c>
      <c r="B89" s="24" t="s">
        <v>46</v>
      </c>
      <c r="C89" s="23" t="s">
        <v>68</v>
      </c>
      <c r="D89" s="23" t="s">
        <v>69</v>
      </c>
      <c r="E89" s="23" t="s">
        <v>70</v>
      </c>
      <c r="F89" s="23" t="s">
        <v>71</v>
      </c>
      <c r="G89" s="23" t="s">
        <v>72</v>
      </c>
      <c r="H89" s="23" t="s">
        <v>73</v>
      </c>
      <c r="I89" s="23" t="s">
        <v>74</v>
      </c>
      <c r="J89" s="23" t="s">
        <v>75</v>
      </c>
      <c r="K89" s="23" t="s">
        <v>76</v>
      </c>
      <c r="L89" s="23" t="s">
        <v>47</v>
      </c>
    </row>
    <row r="90" spans="1:19" ht="40" customHeight="1">
      <c r="A90" s="252" t="s">
        <v>325</v>
      </c>
      <c r="B90" s="19" t="s">
        <v>466</v>
      </c>
      <c r="C90" s="106" t="s">
        <v>546</v>
      </c>
      <c r="D90" s="246" t="s">
        <v>526</v>
      </c>
      <c r="E90" s="246" t="s">
        <v>511</v>
      </c>
      <c r="F90" s="240" t="s">
        <v>506</v>
      </c>
      <c r="G90" s="246" t="s">
        <v>514</v>
      </c>
      <c r="H90" s="20"/>
      <c r="I90" s="240" t="s">
        <v>506</v>
      </c>
      <c r="J90" s="246" t="s">
        <v>515</v>
      </c>
      <c r="K90" s="246" t="s">
        <v>548</v>
      </c>
      <c r="L90" s="246" t="s">
        <v>549</v>
      </c>
    </row>
    <row r="91" spans="1:19" ht="40" customHeight="1">
      <c r="A91" s="253"/>
      <c r="B91" s="19" t="s">
        <v>464</v>
      </c>
      <c r="C91" s="106" t="s">
        <v>547</v>
      </c>
      <c r="D91" s="247"/>
      <c r="E91" s="247"/>
      <c r="F91" s="241"/>
      <c r="G91" s="247"/>
      <c r="H91" s="20"/>
      <c r="I91" s="241"/>
      <c r="J91" s="247"/>
      <c r="K91" s="247"/>
      <c r="L91" s="247"/>
    </row>
    <row r="92" spans="1:19" ht="40" customHeight="1">
      <c r="A92" s="254"/>
      <c r="B92" s="19" t="s">
        <v>462</v>
      </c>
      <c r="C92" s="106" t="s">
        <v>547</v>
      </c>
      <c r="D92" s="248"/>
      <c r="E92" s="248"/>
      <c r="F92" s="242"/>
      <c r="G92" s="248"/>
      <c r="H92" s="20"/>
      <c r="I92" s="242"/>
      <c r="J92" s="248"/>
      <c r="K92" s="248"/>
      <c r="L92" s="248"/>
      <c r="N92" s="184"/>
      <c r="O92" s="184"/>
      <c r="P92" s="184"/>
      <c r="Q92" s="184"/>
      <c r="R92" s="184"/>
      <c r="S92" s="184"/>
    </row>
    <row r="93" spans="1:19" ht="40" customHeight="1">
      <c r="A93" s="252" t="s">
        <v>326</v>
      </c>
      <c r="B93" s="19" t="s">
        <v>466</v>
      </c>
      <c r="C93" s="106" t="s">
        <v>550</v>
      </c>
      <c r="D93" s="246" t="s">
        <v>526</v>
      </c>
      <c r="E93" s="246" t="s">
        <v>511</v>
      </c>
      <c r="F93" s="240" t="s">
        <v>506</v>
      </c>
      <c r="G93" s="246" t="s">
        <v>514</v>
      </c>
      <c r="H93" s="20"/>
      <c r="I93" s="240" t="s">
        <v>506</v>
      </c>
      <c r="J93" s="246" t="s">
        <v>515</v>
      </c>
      <c r="K93" s="240" t="s">
        <v>550</v>
      </c>
      <c r="L93" s="246" t="s">
        <v>552</v>
      </c>
      <c r="N93" s="98"/>
      <c r="O93" s="255"/>
      <c r="P93" s="255"/>
      <c r="Q93" s="255"/>
      <c r="R93" s="255"/>
      <c r="S93" s="255"/>
    </row>
    <row r="94" spans="1:19" ht="40" customHeight="1">
      <c r="A94" s="253"/>
      <c r="B94" s="19" t="s">
        <v>464</v>
      </c>
      <c r="C94" s="106" t="s">
        <v>551</v>
      </c>
      <c r="D94" s="247"/>
      <c r="E94" s="247"/>
      <c r="F94" s="241"/>
      <c r="G94" s="247"/>
      <c r="H94" s="20"/>
      <c r="I94" s="241"/>
      <c r="J94" s="247"/>
      <c r="K94" s="241"/>
      <c r="L94" s="247"/>
      <c r="N94" s="184"/>
      <c r="O94" s="184"/>
      <c r="P94" s="184"/>
      <c r="Q94" s="184"/>
      <c r="R94" s="184"/>
      <c r="S94" s="184"/>
    </row>
    <row r="95" spans="1:19" ht="40" customHeight="1">
      <c r="A95" s="254"/>
      <c r="B95" s="19" t="s">
        <v>462</v>
      </c>
      <c r="C95" s="106" t="s">
        <v>547</v>
      </c>
      <c r="D95" s="248"/>
      <c r="E95" s="248"/>
      <c r="F95" s="242"/>
      <c r="G95" s="248"/>
      <c r="H95" s="20"/>
      <c r="I95" s="242"/>
      <c r="J95" s="248"/>
      <c r="K95" s="242"/>
      <c r="L95" s="248"/>
      <c r="N95" s="98"/>
      <c r="O95" s="255"/>
      <c r="P95" s="255"/>
      <c r="Q95" s="255"/>
      <c r="R95" s="255"/>
      <c r="S95" s="255"/>
    </row>
    <row r="96" spans="1:19" ht="40" customHeight="1">
      <c r="A96" s="252" t="s">
        <v>327</v>
      </c>
      <c r="B96" s="19" t="s">
        <v>466</v>
      </c>
      <c r="C96" s="106" t="s">
        <v>546</v>
      </c>
      <c r="D96" s="246" t="s">
        <v>526</v>
      </c>
      <c r="E96" s="246" t="s">
        <v>511</v>
      </c>
      <c r="F96" s="240" t="s">
        <v>506</v>
      </c>
      <c r="G96" s="246" t="s">
        <v>514</v>
      </c>
      <c r="H96" s="20"/>
      <c r="I96" s="240" t="s">
        <v>506</v>
      </c>
      <c r="J96" s="246" t="s">
        <v>515</v>
      </c>
      <c r="K96" s="246" t="s">
        <v>548</v>
      </c>
      <c r="L96" s="246" t="s">
        <v>549</v>
      </c>
      <c r="N96" s="184"/>
      <c r="O96" s="184"/>
      <c r="P96" s="184"/>
      <c r="Q96" s="184"/>
      <c r="R96" s="184"/>
      <c r="S96" s="184"/>
    </row>
    <row r="97" spans="1:19" ht="40" customHeight="1">
      <c r="A97" s="253"/>
      <c r="B97" s="19" t="s">
        <v>464</v>
      </c>
      <c r="C97" s="106" t="s">
        <v>547</v>
      </c>
      <c r="D97" s="247"/>
      <c r="E97" s="247"/>
      <c r="F97" s="241"/>
      <c r="G97" s="247"/>
      <c r="H97" s="20"/>
      <c r="I97" s="241"/>
      <c r="J97" s="247"/>
      <c r="K97" s="247"/>
      <c r="L97" s="247"/>
      <c r="N97" s="98"/>
      <c r="O97" s="255"/>
      <c r="P97" s="255"/>
      <c r="Q97" s="255"/>
      <c r="R97" s="255"/>
      <c r="S97" s="255"/>
    </row>
    <row r="98" spans="1:19" ht="40" customHeight="1">
      <c r="A98" s="254"/>
      <c r="B98" s="19" t="s">
        <v>462</v>
      </c>
      <c r="C98" s="106" t="s">
        <v>547</v>
      </c>
      <c r="D98" s="248"/>
      <c r="E98" s="248"/>
      <c r="F98" s="242"/>
      <c r="G98" s="248"/>
      <c r="H98" s="20"/>
      <c r="I98" s="242"/>
      <c r="J98" s="248"/>
      <c r="K98" s="248"/>
      <c r="L98" s="248"/>
      <c r="N98" s="184"/>
      <c r="O98" s="184"/>
      <c r="P98" s="184"/>
      <c r="Q98" s="184"/>
      <c r="R98" s="184"/>
      <c r="S98" s="184"/>
    </row>
    <row r="99" spans="1:19" ht="40" customHeight="1">
      <c r="A99" s="252" t="s">
        <v>328</v>
      </c>
      <c r="B99" s="19" t="s">
        <v>465</v>
      </c>
      <c r="C99" s="106" t="s">
        <v>546</v>
      </c>
      <c r="D99" s="246" t="s">
        <v>526</v>
      </c>
      <c r="E99" s="246" t="s">
        <v>511</v>
      </c>
      <c r="F99" s="240" t="s">
        <v>506</v>
      </c>
      <c r="G99" s="246" t="s">
        <v>514</v>
      </c>
      <c r="H99" s="20"/>
      <c r="I99" s="240" t="s">
        <v>506</v>
      </c>
      <c r="J99" s="246" t="s">
        <v>515</v>
      </c>
      <c r="K99" s="246" t="s">
        <v>548</v>
      </c>
      <c r="L99" s="246" t="s">
        <v>549</v>
      </c>
      <c r="N99" s="98"/>
      <c r="O99" s="255"/>
      <c r="P99" s="255"/>
      <c r="Q99" s="255"/>
      <c r="R99" s="255"/>
      <c r="S99" s="255"/>
    </row>
    <row r="100" spans="1:19" ht="40" customHeight="1">
      <c r="A100" s="253"/>
      <c r="B100" s="19" t="s">
        <v>463</v>
      </c>
      <c r="C100" s="106" t="s">
        <v>547</v>
      </c>
      <c r="D100" s="247"/>
      <c r="E100" s="247"/>
      <c r="F100" s="241"/>
      <c r="G100" s="247"/>
      <c r="H100" s="20"/>
      <c r="I100" s="241"/>
      <c r="J100" s="247"/>
      <c r="K100" s="247"/>
      <c r="L100" s="247"/>
      <c r="N100" s="98"/>
      <c r="O100" s="255"/>
      <c r="P100" s="255"/>
      <c r="Q100" s="255"/>
      <c r="R100" s="255"/>
      <c r="S100" s="255"/>
    </row>
    <row r="101" spans="1:19" ht="40" customHeight="1">
      <c r="A101" s="254"/>
      <c r="B101" s="19" t="s">
        <v>462</v>
      </c>
      <c r="C101" s="106" t="s">
        <v>547</v>
      </c>
      <c r="D101" s="248"/>
      <c r="E101" s="248"/>
      <c r="F101" s="242"/>
      <c r="G101" s="248"/>
      <c r="H101" s="20"/>
      <c r="I101" s="242"/>
      <c r="J101" s="248"/>
      <c r="K101" s="248"/>
      <c r="L101" s="248"/>
    </row>
    <row r="102" spans="1:19" ht="40" customHeight="1">
      <c r="A102" s="252" t="s">
        <v>729</v>
      </c>
      <c r="B102" s="19" t="s">
        <v>731</v>
      </c>
      <c r="C102" s="106" t="s">
        <v>546</v>
      </c>
      <c r="D102" s="246" t="s">
        <v>526</v>
      </c>
      <c r="E102" s="246" t="s">
        <v>511</v>
      </c>
      <c r="F102" s="240" t="s">
        <v>692</v>
      </c>
      <c r="G102" s="246" t="s">
        <v>514</v>
      </c>
      <c r="H102" s="20"/>
      <c r="I102" s="240" t="s">
        <v>692</v>
      </c>
      <c r="J102" s="246" t="s">
        <v>515</v>
      </c>
      <c r="K102" s="246" t="s">
        <v>548</v>
      </c>
      <c r="L102" s="246" t="s">
        <v>549</v>
      </c>
    </row>
    <row r="103" spans="1:19" ht="40" customHeight="1">
      <c r="A103" s="253"/>
      <c r="B103" s="19" t="s">
        <v>733</v>
      </c>
      <c r="C103" s="106" t="s">
        <v>547</v>
      </c>
      <c r="D103" s="247"/>
      <c r="E103" s="247"/>
      <c r="F103" s="241"/>
      <c r="G103" s="247"/>
      <c r="H103" s="20"/>
      <c r="I103" s="241"/>
      <c r="J103" s="247"/>
      <c r="K103" s="247"/>
      <c r="L103" s="247"/>
    </row>
    <row r="104" spans="1:19" ht="40" customHeight="1">
      <c r="A104" s="254"/>
      <c r="B104" s="19" t="s">
        <v>462</v>
      </c>
      <c r="C104" s="106" t="s">
        <v>547</v>
      </c>
      <c r="D104" s="248"/>
      <c r="E104" s="248"/>
      <c r="F104" s="242"/>
      <c r="G104" s="248"/>
      <c r="H104" s="20"/>
      <c r="I104" s="242"/>
      <c r="J104" s="248"/>
      <c r="K104" s="248"/>
      <c r="L104" s="248"/>
    </row>
    <row r="105" spans="1:19" ht="40" customHeight="1">
      <c r="A105" s="252" t="s">
        <v>730</v>
      </c>
      <c r="B105" s="19" t="s">
        <v>732</v>
      </c>
      <c r="C105" s="106" t="s">
        <v>546</v>
      </c>
      <c r="D105" s="246" t="s">
        <v>526</v>
      </c>
      <c r="E105" s="246" t="s">
        <v>511</v>
      </c>
      <c r="F105" s="240" t="s">
        <v>692</v>
      </c>
      <c r="G105" s="246" t="s">
        <v>514</v>
      </c>
      <c r="H105" s="20"/>
      <c r="I105" s="240" t="s">
        <v>692</v>
      </c>
      <c r="J105" s="246" t="s">
        <v>515</v>
      </c>
      <c r="K105" s="246" t="s">
        <v>548</v>
      </c>
      <c r="L105" s="246" t="s">
        <v>549</v>
      </c>
    </row>
    <row r="106" spans="1:19" ht="40" customHeight="1">
      <c r="A106" s="253"/>
      <c r="B106" s="19" t="s">
        <v>733</v>
      </c>
      <c r="C106" s="106" t="s">
        <v>547</v>
      </c>
      <c r="D106" s="247"/>
      <c r="E106" s="247"/>
      <c r="F106" s="241"/>
      <c r="G106" s="247"/>
      <c r="H106" s="20"/>
      <c r="I106" s="241"/>
      <c r="J106" s="247"/>
      <c r="K106" s="247"/>
      <c r="L106" s="247"/>
    </row>
    <row r="107" spans="1:19" ht="40" customHeight="1">
      <c r="A107" s="254"/>
      <c r="B107" s="19" t="s">
        <v>462</v>
      </c>
      <c r="C107" s="106" t="s">
        <v>547</v>
      </c>
      <c r="D107" s="248"/>
      <c r="E107" s="248"/>
      <c r="F107" s="242"/>
      <c r="G107" s="248"/>
      <c r="H107" s="20"/>
      <c r="I107" s="242"/>
      <c r="J107" s="248"/>
      <c r="K107" s="248"/>
      <c r="L107" s="248"/>
    </row>
    <row r="110" spans="1:19" ht="18">
      <c r="A110" s="21" t="s">
        <v>67</v>
      </c>
      <c r="B110" s="101" t="s">
        <v>158</v>
      </c>
      <c r="C110" s="13"/>
      <c r="D110" s="13"/>
      <c r="E110" s="13"/>
      <c r="F110" s="13"/>
      <c r="G110" s="13"/>
      <c r="H110" s="13"/>
    </row>
    <row r="111" spans="1:19" ht="30">
      <c r="A111" s="24" t="s">
        <v>46</v>
      </c>
      <c r="B111" s="24" t="s">
        <v>46</v>
      </c>
      <c r="C111" s="23" t="s">
        <v>68</v>
      </c>
      <c r="D111" s="23" t="s">
        <v>69</v>
      </c>
      <c r="E111" s="23" t="s">
        <v>70</v>
      </c>
      <c r="F111" s="23" t="s">
        <v>71</v>
      </c>
      <c r="G111" s="23" t="s">
        <v>72</v>
      </c>
      <c r="H111" s="23" t="s">
        <v>73</v>
      </c>
      <c r="I111" s="23" t="s">
        <v>74</v>
      </c>
      <c r="J111" s="23" t="s">
        <v>75</v>
      </c>
      <c r="K111" s="23" t="s">
        <v>76</v>
      </c>
      <c r="L111" s="23" t="s">
        <v>47</v>
      </c>
    </row>
    <row r="112" spans="1:19" ht="40" customHeight="1">
      <c r="A112" s="252" t="s">
        <v>329</v>
      </c>
      <c r="B112" s="19" t="s">
        <v>461</v>
      </c>
      <c r="C112" s="20" t="s">
        <v>743</v>
      </c>
      <c r="D112" s="240" t="s">
        <v>553</v>
      </c>
      <c r="E112" s="246" t="s">
        <v>511</v>
      </c>
      <c r="F112" s="240" t="s">
        <v>507</v>
      </c>
      <c r="G112" s="246" t="s">
        <v>514</v>
      </c>
      <c r="H112" s="20"/>
      <c r="I112" s="240" t="s">
        <v>507</v>
      </c>
      <c r="J112" s="246" t="s">
        <v>515</v>
      </c>
      <c r="K112" s="246" t="s">
        <v>743</v>
      </c>
      <c r="L112" s="246" t="s">
        <v>555</v>
      </c>
    </row>
    <row r="113" spans="1:21" ht="40" customHeight="1">
      <c r="A113" s="253"/>
      <c r="B113" s="19" t="s">
        <v>460</v>
      </c>
      <c r="C113" s="106" t="s">
        <v>554</v>
      </c>
      <c r="D113" s="241"/>
      <c r="E113" s="247"/>
      <c r="F113" s="241"/>
      <c r="G113" s="247"/>
      <c r="H113" s="20"/>
      <c r="I113" s="241"/>
      <c r="J113" s="247"/>
      <c r="K113" s="247"/>
      <c r="L113" s="247"/>
      <c r="P113" s="184"/>
      <c r="Q113" s="184"/>
      <c r="R113" s="184"/>
      <c r="S113" s="184"/>
      <c r="T113" s="184"/>
      <c r="U113" s="184"/>
    </row>
    <row r="114" spans="1:21" ht="40" customHeight="1">
      <c r="A114" s="254"/>
      <c r="B114" s="19" t="s">
        <v>459</v>
      </c>
      <c r="C114" s="106" t="s">
        <v>554</v>
      </c>
      <c r="D114" s="242"/>
      <c r="E114" s="248"/>
      <c r="F114" s="242"/>
      <c r="G114" s="248"/>
      <c r="H114" s="20"/>
      <c r="I114" s="242"/>
      <c r="J114" s="248"/>
      <c r="K114" s="248"/>
      <c r="L114" s="248"/>
      <c r="P114" s="98"/>
      <c r="Q114" s="255"/>
      <c r="R114" s="255"/>
      <c r="S114" s="255"/>
      <c r="T114" s="255"/>
      <c r="U114" s="255"/>
    </row>
    <row r="115" spans="1:21" ht="40" customHeight="1">
      <c r="A115" s="252" t="s">
        <v>330</v>
      </c>
      <c r="B115" s="19" t="s">
        <v>458</v>
      </c>
      <c r="C115" s="20" t="s">
        <v>743</v>
      </c>
      <c r="D115" s="240" t="s">
        <v>553</v>
      </c>
      <c r="E115" s="246" t="s">
        <v>511</v>
      </c>
      <c r="F115" s="240" t="s">
        <v>507</v>
      </c>
      <c r="G115" s="246" t="s">
        <v>514</v>
      </c>
      <c r="H115" s="20"/>
      <c r="I115" s="240" t="s">
        <v>507</v>
      </c>
      <c r="J115" s="246" t="s">
        <v>515</v>
      </c>
      <c r="K115" s="246" t="s">
        <v>743</v>
      </c>
      <c r="L115" s="246" t="s">
        <v>555</v>
      </c>
      <c r="P115" s="184"/>
      <c r="Q115" s="184"/>
      <c r="R115" s="184"/>
      <c r="S115" s="184"/>
      <c r="T115" s="184"/>
      <c r="U115" s="184"/>
    </row>
    <row r="116" spans="1:21" ht="40" customHeight="1">
      <c r="A116" s="253"/>
      <c r="B116" s="19" t="s">
        <v>457</v>
      </c>
      <c r="C116" s="106" t="s">
        <v>554</v>
      </c>
      <c r="D116" s="241"/>
      <c r="E116" s="247"/>
      <c r="F116" s="241"/>
      <c r="G116" s="247"/>
      <c r="H116" s="20"/>
      <c r="I116" s="241"/>
      <c r="J116" s="247"/>
      <c r="K116" s="247"/>
      <c r="L116" s="247"/>
      <c r="P116" s="98"/>
      <c r="Q116" s="255"/>
      <c r="R116" s="255"/>
      <c r="S116" s="255"/>
      <c r="T116" s="255"/>
      <c r="U116" s="255"/>
    </row>
    <row r="117" spans="1:21" ht="40" customHeight="1">
      <c r="A117" s="254"/>
      <c r="B117" s="19" t="s">
        <v>456</v>
      </c>
      <c r="C117" s="106" t="s">
        <v>554</v>
      </c>
      <c r="D117" s="242"/>
      <c r="E117" s="248"/>
      <c r="F117" s="242"/>
      <c r="G117" s="248"/>
      <c r="H117" s="20"/>
      <c r="I117" s="242"/>
      <c r="J117" s="248"/>
      <c r="K117" s="248"/>
      <c r="L117" s="248"/>
      <c r="P117" s="184"/>
      <c r="Q117" s="184"/>
      <c r="R117" s="184"/>
      <c r="S117" s="184"/>
      <c r="T117" s="184"/>
      <c r="U117" s="184"/>
    </row>
    <row r="118" spans="1:21" ht="40" customHeight="1">
      <c r="A118" s="252" t="s">
        <v>331</v>
      </c>
      <c r="B118" s="19" t="s">
        <v>455</v>
      </c>
      <c r="C118" s="20" t="s">
        <v>743</v>
      </c>
      <c r="D118" s="240" t="s">
        <v>553</v>
      </c>
      <c r="E118" s="246" t="s">
        <v>511</v>
      </c>
      <c r="F118" s="240" t="s">
        <v>507</v>
      </c>
      <c r="G118" s="246" t="s">
        <v>514</v>
      </c>
      <c r="H118" s="20"/>
      <c r="I118" s="240" t="s">
        <v>507</v>
      </c>
      <c r="J118" s="246" t="s">
        <v>515</v>
      </c>
      <c r="K118" s="246" t="s">
        <v>743</v>
      </c>
      <c r="L118" s="246" t="s">
        <v>555</v>
      </c>
      <c r="P118" s="98"/>
      <c r="Q118" s="255"/>
      <c r="R118" s="255"/>
      <c r="S118" s="255"/>
      <c r="T118" s="255"/>
      <c r="U118" s="255"/>
    </row>
    <row r="119" spans="1:21" ht="40" customHeight="1">
      <c r="A119" s="253"/>
      <c r="B119" s="19" t="s">
        <v>454</v>
      </c>
      <c r="C119" s="106" t="s">
        <v>554</v>
      </c>
      <c r="D119" s="241"/>
      <c r="E119" s="247"/>
      <c r="F119" s="241"/>
      <c r="G119" s="247"/>
      <c r="H119" s="20"/>
      <c r="I119" s="241"/>
      <c r="J119" s="247"/>
      <c r="K119" s="247"/>
      <c r="L119" s="247"/>
    </row>
    <row r="120" spans="1:21" ht="40" customHeight="1">
      <c r="A120" s="254"/>
      <c r="B120" s="19" t="s">
        <v>453</v>
      </c>
      <c r="C120" s="106" t="s">
        <v>554</v>
      </c>
      <c r="D120" s="242"/>
      <c r="E120" s="248"/>
      <c r="F120" s="242"/>
      <c r="G120" s="248"/>
      <c r="H120" s="20"/>
      <c r="I120" s="242"/>
      <c r="J120" s="248"/>
      <c r="K120" s="248"/>
      <c r="L120" s="248"/>
    </row>
    <row r="121" spans="1:21" ht="40" customHeight="1">
      <c r="A121" s="252" t="s">
        <v>734</v>
      </c>
      <c r="B121" s="19" t="s">
        <v>737</v>
      </c>
      <c r="C121" s="20" t="s">
        <v>743</v>
      </c>
      <c r="D121" s="240" t="s">
        <v>553</v>
      </c>
      <c r="E121" s="246" t="s">
        <v>511</v>
      </c>
      <c r="F121" s="240" t="s">
        <v>692</v>
      </c>
      <c r="G121" s="246" t="s">
        <v>514</v>
      </c>
      <c r="H121" s="20"/>
      <c r="I121" s="240" t="s">
        <v>692</v>
      </c>
      <c r="J121" s="246" t="s">
        <v>515</v>
      </c>
      <c r="K121" s="246" t="s">
        <v>743</v>
      </c>
      <c r="L121" s="246" t="s">
        <v>555</v>
      </c>
    </row>
    <row r="122" spans="1:21" ht="40" customHeight="1">
      <c r="A122" s="253"/>
      <c r="B122" s="19" t="s">
        <v>738</v>
      </c>
      <c r="C122" s="106" t="s">
        <v>554</v>
      </c>
      <c r="D122" s="241"/>
      <c r="E122" s="247"/>
      <c r="F122" s="241"/>
      <c r="G122" s="247"/>
      <c r="H122" s="20"/>
      <c r="I122" s="241"/>
      <c r="J122" s="247"/>
      <c r="K122" s="247"/>
      <c r="L122" s="247"/>
    </row>
    <row r="123" spans="1:21" ht="40" customHeight="1">
      <c r="A123" s="254"/>
      <c r="B123" s="19" t="s">
        <v>739</v>
      </c>
      <c r="C123" s="106" t="s">
        <v>554</v>
      </c>
      <c r="D123" s="242"/>
      <c r="E123" s="248"/>
      <c r="F123" s="242"/>
      <c r="G123" s="248"/>
      <c r="H123" s="20"/>
      <c r="I123" s="242"/>
      <c r="J123" s="248"/>
      <c r="K123" s="248"/>
      <c r="L123" s="248"/>
    </row>
    <row r="124" spans="1:21" ht="40" customHeight="1">
      <c r="A124" s="252" t="s">
        <v>735</v>
      </c>
      <c r="B124" s="19" t="s">
        <v>737</v>
      </c>
      <c r="C124" s="20" t="s">
        <v>743</v>
      </c>
      <c r="D124" s="240" t="s">
        <v>553</v>
      </c>
      <c r="E124" s="246" t="s">
        <v>511</v>
      </c>
      <c r="F124" s="243" t="s">
        <v>694</v>
      </c>
      <c r="G124" s="246" t="s">
        <v>514</v>
      </c>
      <c r="H124" s="20"/>
      <c r="I124" s="243" t="s">
        <v>694</v>
      </c>
      <c r="J124" s="246" t="s">
        <v>515</v>
      </c>
      <c r="K124" s="246" t="s">
        <v>743</v>
      </c>
      <c r="L124" s="246" t="s">
        <v>555</v>
      </c>
    </row>
    <row r="125" spans="1:21" ht="40" customHeight="1">
      <c r="A125" s="253"/>
      <c r="B125" s="19" t="s">
        <v>742</v>
      </c>
      <c r="C125" s="106" t="s">
        <v>554</v>
      </c>
      <c r="D125" s="241"/>
      <c r="E125" s="247"/>
      <c r="F125" s="244"/>
      <c r="G125" s="247"/>
      <c r="H125" s="20"/>
      <c r="I125" s="244"/>
      <c r="J125" s="247"/>
      <c r="K125" s="247"/>
      <c r="L125" s="247"/>
    </row>
    <row r="126" spans="1:21" ht="40" customHeight="1">
      <c r="A126" s="254"/>
      <c r="B126" s="19" t="s">
        <v>740</v>
      </c>
      <c r="C126" s="106" t="s">
        <v>554</v>
      </c>
      <c r="D126" s="242"/>
      <c r="E126" s="248"/>
      <c r="F126" s="245"/>
      <c r="G126" s="248"/>
      <c r="H126" s="20"/>
      <c r="I126" s="245"/>
      <c r="J126" s="248"/>
      <c r="K126" s="248"/>
      <c r="L126" s="248"/>
    </row>
    <row r="127" spans="1:21" ht="40" customHeight="1">
      <c r="A127" s="252" t="s">
        <v>736</v>
      </c>
      <c r="B127" s="19" t="s">
        <v>737</v>
      </c>
      <c r="C127" s="20" t="s">
        <v>743</v>
      </c>
      <c r="D127" s="240" t="s">
        <v>553</v>
      </c>
      <c r="E127" s="246" t="s">
        <v>511</v>
      </c>
      <c r="F127" s="243" t="s">
        <v>694</v>
      </c>
      <c r="G127" s="246" t="s">
        <v>514</v>
      </c>
      <c r="H127" s="20"/>
      <c r="I127" s="243" t="s">
        <v>694</v>
      </c>
      <c r="J127" s="246" t="s">
        <v>515</v>
      </c>
      <c r="K127" s="246" t="s">
        <v>743</v>
      </c>
      <c r="L127" s="246" t="s">
        <v>555</v>
      </c>
    </row>
    <row r="128" spans="1:21" ht="40" customHeight="1">
      <c r="A128" s="253"/>
      <c r="B128" s="19" t="s">
        <v>741</v>
      </c>
      <c r="C128" s="106" t="s">
        <v>554</v>
      </c>
      <c r="D128" s="241"/>
      <c r="E128" s="247"/>
      <c r="F128" s="244"/>
      <c r="G128" s="247"/>
      <c r="H128" s="20"/>
      <c r="I128" s="244"/>
      <c r="J128" s="247"/>
      <c r="K128" s="247"/>
      <c r="L128" s="247"/>
    </row>
    <row r="129" spans="1:12" ht="40" customHeight="1">
      <c r="A129" s="254"/>
      <c r="B129" s="19" t="s">
        <v>740</v>
      </c>
      <c r="C129" s="106" t="s">
        <v>554</v>
      </c>
      <c r="D129" s="242"/>
      <c r="E129" s="248"/>
      <c r="F129" s="245"/>
      <c r="G129" s="248"/>
      <c r="H129" s="20"/>
      <c r="I129" s="245"/>
      <c r="J129" s="248"/>
      <c r="K129" s="248"/>
      <c r="L129" s="248"/>
    </row>
    <row r="132" spans="1:12" ht="18">
      <c r="A132" s="21" t="s">
        <v>67</v>
      </c>
      <c r="B132" s="101" t="s">
        <v>159</v>
      </c>
      <c r="C132" s="13"/>
      <c r="D132" s="13"/>
      <c r="E132" s="13"/>
      <c r="F132" s="13"/>
      <c r="G132" s="13"/>
      <c r="H132" s="13"/>
    </row>
    <row r="133" spans="1:12" ht="30">
      <c r="A133" s="24" t="s">
        <v>46</v>
      </c>
      <c r="B133" s="24" t="s">
        <v>46</v>
      </c>
      <c r="C133" s="23" t="s">
        <v>68</v>
      </c>
      <c r="D133" s="23" t="s">
        <v>69</v>
      </c>
      <c r="E133" s="23" t="s">
        <v>70</v>
      </c>
      <c r="F133" s="23" t="s">
        <v>71</v>
      </c>
      <c r="G133" s="23" t="s">
        <v>72</v>
      </c>
      <c r="H133" s="23" t="s">
        <v>73</v>
      </c>
      <c r="I133" s="23" t="s">
        <v>74</v>
      </c>
      <c r="J133" s="23" t="s">
        <v>75</v>
      </c>
      <c r="K133" s="23" t="s">
        <v>76</v>
      </c>
      <c r="L133" s="23" t="s">
        <v>47</v>
      </c>
    </row>
    <row r="134" spans="1:12" ht="40" customHeight="1">
      <c r="A134" s="252" t="s">
        <v>332</v>
      </c>
      <c r="B134" s="19" t="s">
        <v>452</v>
      </c>
      <c r="C134" s="20" t="s">
        <v>556</v>
      </c>
      <c r="D134" s="240" t="s">
        <v>553</v>
      </c>
      <c r="E134" s="246" t="s">
        <v>511</v>
      </c>
      <c r="F134" s="240" t="s">
        <v>508</v>
      </c>
      <c r="G134" s="246" t="s">
        <v>514</v>
      </c>
      <c r="H134" s="20"/>
      <c r="I134" s="240" t="s">
        <v>508</v>
      </c>
      <c r="J134" s="246" t="s">
        <v>515</v>
      </c>
      <c r="K134" s="246" t="s">
        <v>556</v>
      </c>
      <c r="L134" s="246" t="s">
        <v>558</v>
      </c>
    </row>
    <row r="135" spans="1:12" ht="40" customHeight="1">
      <c r="A135" s="253"/>
      <c r="B135" s="19" t="s">
        <v>451</v>
      </c>
      <c r="C135" s="106" t="s">
        <v>557</v>
      </c>
      <c r="D135" s="241"/>
      <c r="E135" s="247"/>
      <c r="F135" s="241"/>
      <c r="G135" s="247"/>
      <c r="H135" s="20"/>
      <c r="I135" s="241"/>
      <c r="J135" s="247"/>
      <c r="K135" s="247"/>
      <c r="L135" s="247"/>
    </row>
    <row r="136" spans="1:12" ht="40" customHeight="1">
      <c r="A136" s="254"/>
      <c r="B136" s="19" t="s">
        <v>450</v>
      </c>
      <c r="C136" s="106" t="s">
        <v>557</v>
      </c>
      <c r="D136" s="242"/>
      <c r="E136" s="248"/>
      <c r="F136" s="242"/>
      <c r="G136" s="248"/>
      <c r="H136" s="20"/>
      <c r="I136" s="242"/>
      <c r="J136" s="248"/>
      <c r="K136" s="248"/>
      <c r="L136" s="248"/>
    </row>
    <row r="137" spans="1:12" ht="40" customHeight="1">
      <c r="A137" s="252" t="s">
        <v>333</v>
      </c>
      <c r="B137" s="19" t="s">
        <v>449</v>
      </c>
      <c r="C137" s="20" t="s">
        <v>559</v>
      </c>
      <c r="D137" s="246" t="s">
        <v>560</v>
      </c>
      <c r="E137" s="240" t="s">
        <v>561</v>
      </c>
      <c r="F137" s="240" t="s">
        <v>573</v>
      </c>
      <c r="G137" s="246" t="s">
        <v>514</v>
      </c>
      <c r="H137" s="12"/>
      <c r="I137" s="240" t="s">
        <v>573</v>
      </c>
      <c r="J137" s="246" t="s">
        <v>515</v>
      </c>
      <c r="K137" s="246" t="s">
        <v>559</v>
      </c>
      <c r="L137" s="246" t="s">
        <v>564</v>
      </c>
    </row>
    <row r="138" spans="1:12" ht="40" customHeight="1">
      <c r="A138" s="253"/>
      <c r="B138" s="19" t="s">
        <v>448</v>
      </c>
      <c r="C138" s="106" t="s">
        <v>562</v>
      </c>
      <c r="D138" s="247"/>
      <c r="E138" s="241"/>
      <c r="F138" s="241"/>
      <c r="G138" s="247"/>
      <c r="H138" s="12"/>
      <c r="I138" s="241"/>
      <c r="J138" s="247"/>
      <c r="K138" s="247"/>
      <c r="L138" s="247"/>
    </row>
    <row r="139" spans="1:12" ht="40" customHeight="1">
      <c r="A139" s="254"/>
      <c r="B139" s="19" t="s">
        <v>447</v>
      </c>
      <c r="C139" s="106" t="s">
        <v>563</v>
      </c>
      <c r="D139" s="248"/>
      <c r="E139" s="242"/>
      <c r="F139" s="242"/>
      <c r="G139" s="248"/>
      <c r="H139" s="12"/>
      <c r="I139" s="242"/>
      <c r="J139" s="248"/>
      <c r="K139" s="248"/>
      <c r="L139" s="248"/>
    </row>
    <row r="140" spans="1:12" ht="40" customHeight="1">
      <c r="A140" s="252" t="s">
        <v>748</v>
      </c>
      <c r="B140" s="19" t="s">
        <v>756</v>
      </c>
      <c r="C140" s="20" t="s">
        <v>556</v>
      </c>
      <c r="D140" s="240" t="s">
        <v>553</v>
      </c>
      <c r="E140" s="246" t="s">
        <v>511</v>
      </c>
      <c r="F140" s="240" t="s">
        <v>744</v>
      </c>
      <c r="G140" s="246" t="s">
        <v>514</v>
      </c>
      <c r="H140" s="12"/>
      <c r="I140" s="240" t="s">
        <v>744</v>
      </c>
      <c r="J140" s="246" t="s">
        <v>515</v>
      </c>
      <c r="K140" s="246" t="s">
        <v>559</v>
      </c>
      <c r="L140" s="246" t="s">
        <v>564</v>
      </c>
    </row>
    <row r="141" spans="1:12" ht="40" customHeight="1">
      <c r="A141" s="253"/>
      <c r="B141" s="19" t="s">
        <v>755</v>
      </c>
      <c r="C141" s="106" t="s">
        <v>557</v>
      </c>
      <c r="D141" s="241"/>
      <c r="E141" s="247"/>
      <c r="F141" s="241"/>
      <c r="G141" s="247"/>
      <c r="H141" s="12"/>
      <c r="I141" s="241"/>
      <c r="J141" s="247"/>
      <c r="K141" s="247"/>
      <c r="L141" s="247"/>
    </row>
    <row r="142" spans="1:12" ht="40" customHeight="1">
      <c r="A142" s="254"/>
      <c r="B142" s="19" t="s">
        <v>450</v>
      </c>
      <c r="C142" s="106" t="s">
        <v>557</v>
      </c>
      <c r="D142" s="242"/>
      <c r="E142" s="248"/>
      <c r="F142" s="242"/>
      <c r="G142" s="248"/>
      <c r="H142" s="12"/>
      <c r="I142" s="242"/>
      <c r="J142" s="248"/>
      <c r="K142" s="248"/>
      <c r="L142" s="248"/>
    </row>
    <row r="143" spans="1:12" ht="40" customHeight="1">
      <c r="A143" s="252" t="s">
        <v>749</v>
      </c>
      <c r="B143" s="19" t="s">
        <v>757</v>
      </c>
      <c r="C143" s="20" t="s">
        <v>559</v>
      </c>
      <c r="D143" s="240" t="s">
        <v>553</v>
      </c>
      <c r="E143" s="246" t="s">
        <v>511</v>
      </c>
      <c r="F143" s="240" t="s">
        <v>744</v>
      </c>
      <c r="G143" s="246" t="s">
        <v>514</v>
      </c>
      <c r="H143" s="12"/>
      <c r="I143" s="240" t="s">
        <v>744</v>
      </c>
      <c r="J143" s="246" t="s">
        <v>515</v>
      </c>
      <c r="K143" s="246" t="s">
        <v>559</v>
      </c>
      <c r="L143" s="246" t="s">
        <v>564</v>
      </c>
    </row>
    <row r="144" spans="1:12" ht="40" customHeight="1">
      <c r="A144" s="253"/>
      <c r="B144" s="19" t="s">
        <v>755</v>
      </c>
      <c r="C144" s="106" t="s">
        <v>562</v>
      </c>
      <c r="D144" s="241"/>
      <c r="E144" s="247"/>
      <c r="F144" s="241"/>
      <c r="G144" s="247"/>
      <c r="H144" s="12"/>
      <c r="I144" s="241"/>
      <c r="J144" s="247"/>
      <c r="K144" s="247"/>
      <c r="L144" s="247"/>
    </row>
    <row r="145" spans="1:12" ht="40" customHeight="1">
      <c r="A145" s="254"/>
      <c r="B145" s="19" t="s">
        <v>450</v>
      </c>
      <c r="C145" s="106" t="s">
        <v>563</v>
      </c>
      <c r="D145" s="242"/>
      <c r="E145" s="248"/>
      <c r="F145" s="242"/>
      <c r="G145" s="248"/>
      <c r="H145" s="12"/>
      <c r="I145" s="242"/>
      <c r="J145" s="248"/>
      <c r="K145" s="248"/>
      <c r="L145" s="248"/>
    </row>
    <row r="146" spans="1:12" ht="40" customHeight="1">
      <c r="A146" s="252" t="s">
        <v>750</v>
      </c>
      <c r="B146" s="19" t="s">
        <v>758</v>
      </c>
      <c r="C146" s="20" t="s">
        <v>559</v>
      </c>
      <c r="D146" s="246" t="s">
        <v>560</v>
      </c>
      <c r="E146" s="246" t="s">
        <v>511</v>
      </c>
      <c r="F146" s="240" t="s">
        <v>744</v>
      </c>
      <c r="G146" s="246" t="s">
        <v>514</v>
      </c>
      <c r="H146" s="12"/>
      <c r="I146" s="240" t="s">
        <v>744</v>
      </c>
      <c r="J146" s="246" t="s">
        <v>515</v>
      </c>
      <c r="K146" s="246" t="s">
        <v>559</v>
      </c>
      <c r="L146" s="246" t="s">
        <v>564</v>
      </c>
    </row>
    <row r="147" spans="1:12" ht="40" customHeight="1">
      <c r="A147" s="253"/>
      <c r="B147" s="19" t="s">
        <v>755</v>
      </c>
      <c r="C147" s="106" t="s">
        <v>562</v>
      </c>
      <c r="D147" s="247"/>
      <c r="E147" s="247"/>
      <c r="F147" s="241"/>
      <c r="G147" s="247"/>
      <c r="H147" s="12"/>
      <c r="I147" s="241"/>
      <c r="J147" s="247"/>
      <c r="K147" s="247"/>
      <c r="L147" s="247"/>
    </row>
    <row r="148" spans="1:12" ht="40" customHeight="1">
      <c r="A148" s="254"/>
      <c r="B148" s="19" t="s">
        <v>450</v>
      </c>
      <c r="C148" s="106" t="s">
        <v>563</v>
      </c>
      <c r="D148" s="248"/>
      <c r="E148" s="248"/>
      <c r="F148" s="242"/>
      <c r="G148" s="248"/>
      <c r="H148" s="12"/>
      <c r="I148" s="242"/>
      <c r="J148" s="248"/>
      <c r="K148" s="248"/>
      <c r="L148" s="248"/>
    </row>
    <row r="149" spans="1:12" ht="40" customHeight="1">
      <c r="A149" s="252" t="s">
        <v>751</v>
      </c>
      <c r="B149" s="19" t="s">
        <v>759</v>
      </c>
      <c r="C149" s="20" t="s">
        <v>559</v>
      </c>
      <c r="D149" s="240" t="s">
        <v>553</v>
      </c>
      <c r="E149" s="246" t="s">
        <v>511</v>
      </c>
      <c r="F149" s="240" t="s">
        <v>744</v>
      </c>
      <c r="G149" s="246" t="s">
        <v>514</v>
      </c>
      <c r="H149" s="12"/>
      <c r="I149" s="240" t="s">
        <v>744</v>
      </c>
      <c r="J149" s="246" t="s">
        <v>515</v>
      </c>
      <c r="K149" s="246" t="s">
        <v>559</v>
      </c>
      <c r="L149" s="246" t="s">
        <v>564</v>
      </c>
    </row>
    <row r="150" spans="1:12" ht="40" customHeight="1">
      <c r="A150" s="253"/>
      <c r="B150" s="19" t="s">
        <v>755</v>
      </c>
      <c r="C150" s="106" t="s">
        <v>562</v>
      </c>
      <c r="D150" s="241"/>
      <c r="E150" s="247"/>
      <c r="F150" s="241"/>
      <c r="G150" s="247"/>
      <c r="H150" s="12"/>
      <c r="I150" s="241"/>
      <c r="J150" s="247"/>
      <c r="K150" s="247"/>
      <c r="L150" s="247"/>
    </row>
    <row r="151" spans="1:12" ht="40" customHeight="1">
      <c r="A151" s="254"/>
      <c r="B151" s="19" t="s">
        <v>450</v>
      </c>
      <c r="C151" s="106" t="s">
        <v>563</v>
      </c>
      <c r="D151" s="242"/>
      <c r="E151" s="248"/>
      <c r="F151" s="242"/>
      <c r="G151" s="248"/>
      <c r="H151" s="12"/>
      <c r="I151" s="242"/>
      <c r="J151" s="248"/>
      <c r="K151" s="248"/>
      <c r="L151" s="248"/>
    </row>
    <row r="152" spans="1:12" ht="40" customHeight="1">
      <c r="A152" s="252" t="s">
        <v>752</v>
      </c>
      <c r="B152" s="19" t="s">
        <v>760</v>
      </c>
      <c r="C152" s="109" t="s">
        <v>531</v>
      </c>
      <c r="D152" s="246" t="s">
        <v>560</v>
      </c>
      <c r="E152" s="246" t="s">
        <v>511</v>
      </c>
      <c r="F152" s="240" t="s">
        <v>744</v>
      </c>
      <c r="G152" s="246" t="s">
        <v>514</v>
      </c>
      <c r="H152" s="12"/>
      <c r="I152" s="240" t="s">
        <v>744</v>
      </c>
      <c r="J152" s="246" t="s">
        <v>515</v>
      </c>
      <c r="K152" s="246" t="s">
        <v>559</v>
      </c>
      <c r="L152" s="246" t="s">
        <v>564</v>
      </c>
    </row>
    <row r="153" spans="1:12" ht="40" customHeight="1">
      <c r="A153" s="253"/>
      <c r="B153" s="19" t="s">
        <v>755</v>
      </c>
      <c r="C153" s="106" t="s">
        <v>533</v>
      </c>
      <c r="D153" s="247"/>
      <c r="E153" s="247"/>
      <c r="F153" s="241"/>
      <c r="G153" s="247"/>
      <c r="H153" s="12"/>
      <c r="I153" s="241"/>
      <c r="J153" s="247"/>
      <c r="K153" s="247"/>
      <c r="L153" s="247"/>
    </row>
    <row r="154" spans="1:12" ht="40" customHeight="1">
      <c r="A154" s="254"/>
      <c r="B154" s="19" t="s">
        <v>450</v>
      </c>
      <c r="C154" s="106" t="s">
        <v>534</v>
      </c>
      <c r="D154" s="248"/>
      <c r="E154" s="248"/>
      <c r="F154" s="242"/>
      <c r="G154" s="248"/>
      <c r="H154" s="12"/>
      <c r="I154" s="242"/>
      <c r="J154" s="248"/>
      <c r="K154" s="248"/>
      <c r="L154" s="248"/>
    </row>
    <row r="155" spans="1:12" ht="40" customHeight="1">
      <c r="A155" s="252" t="s">
        <v>753</v>
      </c>
      <c r="B155" s="19" t="s">
        <v>754</v>
      </c>
      <c r="C155" s="109" t="s">
        <v>531</v>
      </c>
      <c r="D155" s="240" t="s">
        <v>553</v>
      </c>
      <c r="E155" s="246" t="s">
        <v>511</v>
      </c>
      <c r="F155" s="240" t="s">
        <v>692</v>
      </c>
      <c r="G155" s="246" t="s">
        <v>514</v>
      </c>
      <c r="H155" s="12"/>
      <c r="I155" s="240" t="s">
        <v>692</v>
      </c>
      <c r="J155" s="246" t="s">
        <v>515</v>
      </c>
      <c r="K155" s="240" t="s">
        <v>550</v>
      </c>
      <c r="L155" s="246" t="s">
        <v>530</v>
      </c>
    </row>
    <row r="156" spans="1:12" ht="40" customHeight="1">
      <c r="A156" s="253"/>
      <c r="B156" s="19" t="s">
        <v>755</v>
      </c>
      <c r="C156" s="106" t="s">
        <v>533</v>
      </c>
      <c r="D156" s="241"/>
      <c r="E156" s="247"/>
      <c r="F156" s="241"/>
      <c r="G156" s="247"/>
      <c r="H156" s="12"/>
      <c r="I156" s="241"/>
      <c r="J156" s="247"/>
      <c r="K156" s="241"/>
      <c r="L156" s="247"/>
    </row>
    <row r="157" spans="1:12" ht="40" customHeight="1">
      <c r="A157" s="254"/>
      <c r="B157" s="19" t="s">
        <v>450</v>
      </c>
      <c r="C157" s="106" t="s">
        <v>534</v>
      </c>
      <c r="D157" s="242"/>
      <c r="E157" s="248"/>
      <c r="F157" s="242"/>
      <c r="G157" s="248"/>
      <c r="H157" s="12"/>
      <c r="I157" s="242"/>
      <c r="J157" s="248"/>
      <c r="K157" s="242"/>
      <c r="L157" s="248"/>
    </row>
    <row r="158" spans="1:12" ht="40" customHeight="1">
      <c r="A158" s="252" t="s">
        <v>745</v>
      </c>
      <c r="B158" s="19" t="s">
        <v>746</v>
      </c>
      <c r="C158" s="20" t="s">
        <v>556</v>
      </c>
      <c r="D158" s="240" t="s">
        <v>553</v>
      </c>
      <c r="E158" s="246" t="s">
        <v>511</v>
      </c>
      <c r="F158" s="240" t="s">
        <v>692</v>
      </c>
      <c r="G158" s="246" t="s">
        <v>514</v>
      </c>
      <c r="H158" s="12"/>
      <c r="I158" s="240" t="s">
        <v>692</v>
      </c>
      <c r="J158" s="246" t="s">
        <v>515</v>
      </c>
      <c r="K158" s="240" t="s">
        <v>550</v>
      </c>
      <c r="L158" s="246" t="s">
        <v>530</v>
      </c>
    </row>
    <row r="159" spans="1:12" ht="40" customHeight="1">
      <c r="A159" s="253"/>
      <c r="B159" s="19" t="s">
        <v>747</v>
      </c>
      <c r="C159" s="106" t="s">
        <v>557</v>
      </c>
      <c r="D159" s="241"/>
      <c r="E159" s="247"/>
      <c r="F159" s="241"/>
      <c r="G159" s="247"/>
      <c r="H159" s="12"/>
      <c r="I159" s="241"/>
      <c r="J159" s="247"/>
      <c r="K159" s="241"/>
      <c r="L159" s="247"/>
    </row>
    <row r="160" spans="1:12" ht="40" customHeight="1">
      <c r="A160" s="254"/>
      <c r="B160" s="19" t="s">
        <v>450</v>
      </c>
      <c r="C160" s="106" t="s">
        <v>557</v>
      </c>
      <c r="D160" s="242"/>
      <c r="E160" s="248"/>
      <c r="F160" s="242"/>
      <c r="G160" s="248"/>
      <c r="H160" s="12"/>
      <c r="I160" s="242"/>
      <c r="J160" s="248"/>
      <c r="K160" s="242"/>
      <c r="L160" s="248"/>
    </row>
    <row r="163" spans="1:12" ht="18">
      <c r="A163" s="21" t="s">
        <v>67</v>
      </c>
      <c r="B163" s="101" t="s">
        <v>160</v>
      </c>
      <c r="C163" s="13"/>
      <c r="D163" s="13"/>
      <c r="E163" s="13"/>
      <c r="F163" s="13"/>
      <c r="G163" s="13"/>
      <c r="H163" s="13"/>
    </row>
    <row r="164" spans="1:12" ht="30">
      <c r="A164" s="24" t="s">
        <v>46</v>
      </c>
      <c r="B164" s="24" t="s">
        <v>46</v>
      </c>
      <c r="C164" s="23" t="s">
        <v>68</v>
      </c>
      <c r="D164" s="23" t="s">
        <v>69</v>
      </c>
      <c r="E164" s="23" t="s">
        <v>70</v>
      </c>
      <c r="F164" s="23" t="s">
        <v>71</v>
      </c>
      <c r="G164" s="23" t="s">
        <v>72</v>
      </c>
      <c r="H164" s="23" t="s">
        <v>73</v>
      </c>
      <c r="I164" s="23" t="s">
        <v>74</v>
      </c>
      <c r="J164" s="23" t="s">
        <v>75</v>
      </c>
      <c r="K164" s="23" t="s">
        <v>76</v>
      </c>
      <c r="L164" s="23" t="s">
        <v>47</v>
      </c>
    </row>
    <row r="165" spans="1:12" ht="40" customHeight="1">
      <c r="A165" s="252" t="s">
        <v>334</v>
      </c>
      <c r="B165" s="19" t="s">
        <v>446</v>
      </c>
      <c r="C165" s="106" t="s">
        <v>550</v>
      </c>
      <c r="D165" s="246" t="s">
        <v>526</v>
      </c>
      <c r="E165" s="246" t="s">
        <v>511</v>
      </c>
      <c r="F165" s="240" t="s">
        <v>572</v>
      </c>
      <c r="G165" s="246" t="s">
        <v>514</v>
      </c>
      <c r="H165" s="20"/>
      <c r="I165" s="240" t="s">
        <v>572</v>
      </c>
      <c r="J165" s="246" t="s">
        <v>515</v>
      </c>
      <c r="K165" s="240" t="s">
        <v>550</v>
      </c>
      <c r="L165" s="246" t="s">
        <v>552</v>
      </c>
    </row>
    <row r="166" spans="1:12" ht="40" customHeight="1">
      <c r="A166" s="253"/>
      <c r="B166" s="19" t="s">
        <v>445</v>
      </c>
      <c r="C166" s="106" t="s">
        <v>551</v>
      </c>
      <c r="D166" s="247"/>
      <c r="E166" s="247"/>
      <c r="F166" s="241"/>
      <c r="G166" s="247"/>
      <c r="H166" s="20"/>
      <c r="I166" s="241"/>
      <c r="J166" s="247"/>
      <c r="K166" s="241"/>
      <c r="L166" s="247"/>
    </row>
    <row r="167" spans="1:12" ht="40" customHeight="1">
      <c r="A167" s="254"/>
      <c r="B167" s="19" t="s">
        <v>444</v>
      </c>
      <c r="C167" s="106" t="s">
        <v>787</v>
      </c>
      <c r="D167" s="248"/>
      <c r="E167" s="248"/>
      <c r="F167" s="242"/>
      <c r="G167" s="248"/>
      <c r="H167" s="20"/>
      <c r="I167" s="242"/>
      <c r="J167" s="248"/>
      <c r="K167" s="242"/>
      <c r="L167" s="248"/>
    </row>
    <row r="168" spans="1:12" ht="40" customHeight="1">
      <c r="A168" s="252" t="s">
        <v>337</v>
      </c>
      <c r="B168" s="19" t="s">
        <v>443</v>
      </c>
      <c r="C168" s="106" t="s">
        <v>550</v>
      </c>
      <c r="D168" s="246" t="s">
        <v>526</v>
      </c>
      <c r="E168" s="246" t="s">
        <v>511</v>
      </c>
      <c r="F168" s="240" t="s">
        <v>571</v>
      </c>
      <c r="G168" s="246" t="s">
        <v>514</v>
      </c>
      <c r="H168" s="12"/>
      <c r="I168" s="240" t="s">
        <v>571</v>
      </c>
      <c r="J168" s="246" t="s">
        <v>515</v>
      </c>
      <c r="K168" s="240" t="s">
        <v>550</v>
      </c>
      <c r="L168" s="246" t="s">
        <v>552</v>
      </c>
    </row>
    <row r="169" spans="1:12" ht="40" customHeight="1">
      <c r="A169" s="253"/>
      <c r="B169" s="19" t="s">
        <v>442</v>
      </c>
      <c r="C169" s="106" t="s">
        <v>551</v>
      </c>
      <c r="D169" s="247"/>
      <c r="E169" s="247"/>
      <c r="F169" s="241"/>
      <c r="G169" s="247"/>
      <c r="H169" s="12"/>
      <c r="I169" s="241"/>
      <c r="J169" s="247"/>
      <c r="K169" s="241"/>
      <c r="L169" s="247"/>
    </row>
    <row r="170" spans="1:12" ht="40" customHeight="1">
      <c r="A170" s="254"/>
      <c r="B170" s="19" t="s">
        <v>441</v>
      </c>
      <c r="C170" s="106" t="s">
        <v>787</v>
      </c>
      <c r="D170" s="248"/>
      <c r="E170" s="248"/>
      <c r="F170" s="242"/>
      <c r="G170" s="248"/>
      <c r="H170" s="12"/>
      <c r="I170" s="242"/>
      <c r="J170" s="248"/>
      <c r="K170" s="242"/>
      <c r="L170" s="248"/>
    </row>
    <row r="171" spans="1:12" ht="40" customHeight="1">
      <c r="A171" s="252" t="s">
        <v>335</v>
      </c>
      <c r="B171" s="19" t="s">
        <v>440</v>
      </c>
      <c r="C171" s="20" t="s">
        <v>525</v>
      </c>
      <c r="D171" s="246" t="s">
        <v>526</v>
      </c>
      <c r="E171" s="246" t="s">
        <v>511</v>
      </c>
      <c r="F171" s="240" t="s">
        <v>570</v>
      </c>
      <c r="G171" s="246" t="s">
        <v>514</v>
      </c>
      <c r="H171" s="12"/>
      <c r="I171" s="240" t="s">
        <v>570</v>
      </c>
      <c r="J171" s="246" t="s">
        <v>515</v>
      </c>
      <c r="K171" s="246" t="s">
        <v>728</v>
      </c>
      <c r="L171" s="246" t="s">
        <v>530</v>
      </c>
    </row>
    <row r="172" spans="1:12" ht="40" customHeight="1">
      <c r="A172" s="253"/>
      <c r="B172" s="19" t="s">
        <v>439</v>
      </c>
      <c r="C172" s="106" t="s">
        <v>527</v>
      </c>
      <c r="D172" s="247"/>
      <c r="E172" s="247"/>
      <c r="F172" s="241"/>
      <c r="G172" s="247"/>
      <c r="H172" s="12"/>
      <c r="I172" s="241"/>
      <c r="J172" s="247"/>
      <c r="K172" s="247"/>
      <c r="L172" s="247"/>
    </row>
    <row r="173" spans="1:12" ht="40" customHeight="1">
      <c r="A173" s="254"/>
      <c r="B173" s="19" t="s">
        <v>438</v>
      </c>
      <c r="C173" s="106" t="s">
        <v>528</v>
      </c>
      <c r="D173" s="248"/>
      <c r="E173" s="248"/>
      <c r="F173" s="242"/>
      <c r="G173" s="248"/>
      <c r="H173" s="12"/>
      <c r="I173" s="242"/>
      <c r="J173" s="248"/>
      <c r="K173" s="248"/>
      <c r="L173" s="248"/>
    </row>
    <row r="174" spans="1:12" ht="40" customHeight="1">
      <c r="A174" s="252" t="s">
        <v>336</v>
      </c>
      <c r="B174" s="19" t="s">
        <v>435</v>
      </c>
      <c r="C174" s="20" t="s">
        <v>565</v>
      </c>
      <c r="D174" s="240" t="s">
        <v>553</v>
      </c>
      <c r="E174" s="240" t="s">
        <v>561</v>
      </c>
      <c r="F174" s="240" t="s">
        <v>569</v>
      </c>
      <c r="G174" s="246" t="s">
        <v>514</v>
      </c>
      <c r="H174" s="12"/>
      <c r="I174" s="240" t="s">
        <v>569</v>
      </c>
      <c r="J174" s="246" t="s">
        <v>515</v>
      </c>
      <c r="K174" s="246" t="s">
        <v>567</v>
      </c>
      <c r="L174" s="246" t="s">
        <v>568</v>
      </c>
    </row>
    <row r="175" spans="1:12" ht="40" customHeight="1">
      <c r="A175" s="253"/>
      <c r="B175" s="19" t="s">
        <v>436</v>
      </c>
      <c r="C175" s="106" t="s">
        <v>566</v>
      </c>
      <c r="D175" s="241"/>
      <c r="E175" s="241"/>
      <c r="F175" s="241"/>
      <c r="G175" s="247"/>
      <c r="H175" s="12"/>
      <c r="I175" s="241"/>
      <c r="J175" s="247"/>
      <c r="K175" s="247"/>
      <c r="L175" s="247"/>
    </row>
    <row r="176" spans="1:12" ht="40" customHeight="1">
      <c r="A176" s="254"/>
      <c r="B176" s="19" t="s">
        <v>437</v>
      </c>
      <c r="C176" s="106" t="s">
        <v>566</v>
      </c>
      <c r="D176" s="242"/>
      <c r="E176" s="242"/>
      <c r="F176" s="242"/>
      <c r="G176" s="248"/>
      <c r="H176" s="12"/>
      <c r="I176" s="242"/>
      <c r="J176" s="248"/>
      <c r="K176" s="248"/>
      <c r="L176" s="248"/>
    </row>
    <row r="177" spans="1:12" ht="40" customHeight="1">
      <c r="A177" s="252" t="s">
        <v>777</v>
      </c>
      <c r="B177" s="19" t="s">
        <v>778</v>
      </c>
      <c r="C177" s="106" t="s">
        <v>550</v>
      </c>
      <c r="D177" s="246" t="s">
        <v>526</v>
      </c>
      <c r="E177" s="240" t="s">
        <v>561</v>
      </c>
      <c r="F177" s="240" t="s">
        <v>692</v>
      </c>
      <c r="G177" s="246" t="s">
        <v>514</v>
      </c>
      <c r="H177" s="12"/>
      <c r="I177" s="240" t="s">
        <v>692</v>
      </c>
      <c r="J177" s="246" t="s">
        <v>515</v>
      </c>
      <c r="K177" s="240" t="s">
        <v>550</v>
      </c>
      <c r="L177" s="246" t="s">
        <v>530</v>
      </c>
    </row>
    <row r="178" spans="1:12" ht="40" customHeight="1">
      <c r="A178" s="253"/>
      <c r="B178" s="19" t="s">
        <v>779</v>
      </c>
      <c r="C178" s="106" t="s">
        <v>551</v>
      </c>
      <c r="D178" s="247"/>
      <c r="E178" s="241"/>
      <c r="F178" s="241"/>
      <c r="G178" s="247"/>
      <c r="H178" s="12"/>
      <c r="I178" s="241"/>
      <c r="J178" s="247"/>
      <c r="K178" s="241"/>
      <c r="L178" s="247"/>
    </row>
    <row r="179" spans="1:12" ht="40" customHeight="1">
      <c r="A179" s="254"/>
      <c r="B179" s="19" t="s">
        <v>444</v>
      </c>
      <c r="C179" s="106" t="s">
        <v>787</v>
      </c>
      <c r="D179" s="248"/>
      <c r="E179" s="242"/>
      <c r="F179" s="242"/>
      <c r="G179" s="248"/>
      <c r="H179" s="12"/>
      <c r="I179" s="242"/>
      <c r="J179" s="248"/>
      <c r="K179" s="242"/>
      <c r="L179" s="248"/>
    </row>
    <row r="180" spans="1:12" ht="40" customHeight="1">
      <c r="A180" s="252" t="s">
        <v>780</v>
      </c>
      <c r="B180" s="19" t="s">
        <v>776</v>
      </c>
      <c r="C180" s="106" t="s">
        <v>550</v>
      </c>
      <c r="D180" s="246" t="s">
        <v>526</v>
      </c>
      <c r="E180" s="240" t="s">
        <v>561</v>
      </c>
      <c r="F180" s="240" t="s">
        <v>692</v>
      </c>
      <c r="G180" s="246" t="s">
        <v>514</v>
      </c>
      <c r="H180" s="12"/>
      <c r="I180" s="240" t="s">
        <v>692</v>
      </c>
      <c r="J180" s="246" t="s">
        <v>515</v>
      </c>
      <c r="K180" s="240" t="s">
        <v>550</v>
      </c>
      <c r="L180" s="246" t="s">
        <v>530</v>
      </c>
    </row>
    <row r="181" spans="1:12" ht="40" customHeight="1">
      <c r="A181" s="253"/>
      <c r="B181" s="19" t="s">
        <v>733</v>
      </c>
      <c r="C181" s="106" t="s">
        <v>551</v>
      </c>
      <c r="D181" s="247"/>
      <c r="E181" s="241"/>
      <c r="F181" s="241"/>
      <c r="G181" s="247"/>
      <c r="H181" s="12"/>
      <c r="I181" s="241"/>
      <c r="J181" s="247"/>
      <c r="K181" s="241"/>
      <c r="L181" s="247"/>
    </row>
    <row r="182" spans="1:12" ht="40" customHeight="1">
      <c r="A182" s="254"/>
      <c r="B182" s="19" t="s">
        <v>444</v>
      </c>
      <c r="C182" s="106" t="s">
        <v>787</v>
      </c>
      <c r="D182" s="248"/>
      <c r="E182" s="242"/>
      <c r="F182" s="242"/>
      <c r="G182" s="248"/>
      <c r="H182" s="12"/>
      <c r="I182" s="242"/>
      <c r="J182" s="248"/>
      <c r="K182" s="242"/>
      <c r="L182" s="248"/>
    </row>
    <row r="183" spans="1:12" ht="40" customHeight="1">
      <c r="A183" s="252" t="s">
        <v>781</v>
      </c>
      <c r="B183" s="19" t="s">
        <v>773</v>
      </c>
      <c r="C183" s="106" t="s">
        <v>550</v>
      </c>
      <c r="D183" s="246" t="s">
        <v>526</v>
      </c>
      <c r="E183" s="246" t="s">
        <v>511</v>
      </c>
      <c r="F183" s="240" t="s">
        <v>790</v>
      </c>
      <c r="G183" s="246" t="s">
        <v>514</v>
      </c>
      <c r="H183" s="12"/>
      <c r="I183" s="240" t="s">
        <v>790</v>
      </c>
      <c r="J183" s="246" t="s">
        <v>515</v>
      </c>
      <c r="K183" s="240" t="s">
        <v>550</v>
      </c>
      <c r="L183" s="246" t="s">
        <v>552</v>
      </c>
    </row>
    <row r="184" spans="1:12" ht="40" customHeight="1">
      <c r="A184" s="253"/>
      <c r="B184" s="19" t="s">
        <v>774</v>
      </c>
      <c r="C184" s="106" t="s">
        <v>789</v>
      </c>
      <c r="D184" s="247"/>
      <c r="E184" s="247"/>
      <c r="F184" s="241"/>
      <c r="G184" s="247"/>
      <c r="H184" s="12"/>
      <c r="I184" s="241"/>
      <c r="J184" s="247"/>
      <c r="K184" s="241"/>
      <c r="L184" s="247"/>
    </row>
    <row r="185" spans="1:12" ht="40" customHeight="1">
      <c r="A185" s="254"/>
      <c r="B185" s="19" t="s">
        <v>775</v>
      </c>
      <c r="C185" s="106" t="s">
        <v>787</v>
      </c>
      <c r="D185" s="248"/>
      <c r="E185" s="248"/>
      <c r="F185" s="242"/>
      <c r="G185" s="248"/>
      <c r="H185" s="12"/>
      <c r="I185" s="242"/>
      <c r="J185" s="248"/>
      <c r="K185" s="242"/>
      <c r="L185" s="248"/>
    </row>
    <row r="186" spans="1:12" ht="40" customHeight="1">
      <c r="A186" s="252" t="s">
        <v>782</v>
      </c>
      <c r="B186" s="19" t="s">
        <v>773</v>
      </c>
      <c r="C186" s="106" t="s">
        <v>550</v>
      </c>
      <c r="D186" s="246" t="s">
        <v>526</v>
      </c>
      <c r="E186" s="246" t="s">
        <v>511</v>
      </c>
      <c r="F186" s="240" t="s">
        <v>790</v>
      </c>
      <c r="G186" s="246" t="s">
        <v>514</v>
      </c>
      <c r="H186" s="12"/>
      <c r="I186" s="240" t="s">
        <v>790</v>
      </c>
      <c r="J186" s="246" t="s">
        <v>515</v>
      </c>
      <c r="K186" s="240" t="s">
        <v>550</v>
      </c>
      <c r="L186" s="246" t="s">
        <v>552</v>
      </c>
    </row>
    <row r="187" spans="1:12" ht="40" customHeight="1">
      <c r="A187" s="253"/>
      <c r="B187" s="19" t="s">
        <v>774</v>
      </c>
      <c r="C187" s="106" t="s">
        <v>789</v>
      </c>
      <c r="D187" s="247"/>
      <c r="E187" s="247"/>
      <c r="F187" s="241"/>
      <c r="G187" s="247"/>
      <c r="H187" s="12"/>
      <c r="I187" s="241"/>
      <c r="J187" s="247"/>
      <c r="K187" s="241"/>
      <c r="L187" s="247"/>
    </row>
    <row r="188" spans="1:12" ht="40" customHeight="1">
      <c r="A188" s="254"/>
      <c r="B188" s="19" t="s">
        <v>775</v>
      </c>
      <c r="C188" s="106" t="s">
        <v>787</v>
      </c>
      <c r="D188" s="248"/>
      <c r="E188" s="248"/>
      <c r="F188" s="242"/>
      <c r="G188" s="248"/>
      <c r="H188" s="12"/>
      <c r="I188" s="242"/>
      <c r="J188" s="248"/>
      <c r="K188" s="242"/>
      <c r="L188" s="248"/>
    </row>
    <row r="189" spans="1:12" ht="40" customHeight="1">
      <c r="A189" s="252" t="s">
        <v>783</v>
      </c>
      <c r="B189" s="19" t="s">
        <v>770</v>
      </c>
      <c r="C189" s="106" t="s">
        <v>550</v>
      </c>
      <c r="D189" s="246" t="s">
        <v>526</v>
      </c>
      <c r="E189" s="240" t="s">
        <v>561</v>
      </c>
      <c r="F189" s="240" t="s">
        <v>694</v>
      </c>
      <c r="G189" s="246" t="s">
        <v>514</v>
      </c>
      <c r="H189" s="12"/>
      <c r="I189" s="240" t="s">
        <v>694</v>
      </c>
      <c r="J189" s="246" t="s">
        <v>515</v>
      </c>
      <c r="K189" s="240" t="s">
        <v>550</v>
      </c>
      <c r="L189" s="246" t="s">
        <v>530</v>
      </c>
    </row>
    <row r="190" spans="1:12" ht="40" customHeight="1">
      <c r="A190" s="253"/>
      <c r="B190" s="19" t="s">
        <v>771</v>
      </c>
      <c r="C190" s="106" t="s">
        <v>551</v>
      </c>
      <c r="D190" s="247"/>
      <c r="E190" s="241"/>
      <c r="F190" s="241"/>
      <c r="G190" s="247"/>
      <c r="H190" s="12"/>
      <c r="I190" s="241"/>
      <c r="J190" s="247"/>
      <c r="K190" s="241"/>
      <c r="L190" s="247"/>
    </row>
    <row r="191" spans="1:12" ht="40" customHeight="1">
      <c r="A191" s="254"/>
      <c r="B191" s="19" t="s">
        <v>772</v>
      </c>
      <c r="C191" s="106" t="s">
        <v>787</v>
      </c>
      <c r="D191" s="248"/>
      <c r="E191" s="242"/>
      <c r="F191" s="242"/>
      <c r="G191" s="248"/>
      <c r="H191" s="12"/>
      <c r="I191" s="242"/>
      <c r="J191" s="248"/>
      <c r="K191" s="242"/>
      <c r="L191" s="248"/>
    </row>
    <row r="192" spans="1:12" ht="40" customHeight="1">
      <c r="A192" s="252" t="s">
        <v>784</v>
      </c>
      <c r="B192" s="19" t="s">
        <v>767</v>
      </c>
      <c r="C192" s="20" t="s">
        <v>743</v>
      </c>
      <c r="D192" s="246" t="s">
        <v>526</v>
      </c>
      <c r="E192" s="246" t="s">
        <v>511</v>
      </c>
      <c r="F192" s="240" t="s">
        <v>694</v>
      </c>
      <c r="G192" s="246" t="s">
        <v>514</v>
      </c>
      <c r="H192" s="12"/>
      <c r="I192" s="240" t="s">
        <v>694</v>
      </c>
      <c r="J192" s="246" t="s">
        <v>515</v>
      </c>
      <c r="K192" s="246" t="s">
        <v>743</v>
      </c>
      <c r="L192" s="246" t="s">
        <v>555</v>
      </c>
    </row>
    <row r="193" spans="1:12" ht="40" customHeight="1">
      <c r="A193" s="253"/>
      <c r="B193" s="19" t="s">
        <v>768</v>
      </c>
      <c r="C193" s="106" t="s">
        <v>554</v>
      </c>
      <c r="D193" s="247"/>
      <c r="E193" s="247"/>
      <c r="F193" s="241"/>
      <c r="G193" s="247"/>
      <c r="H193" s="12"/>
      <c r="I193" s="241"/>
      <c r="J193" s="247"/>
      <c r="K193" s="247"/>
      <c r="L193" s="247"/>
    </row>
    <row r="194" spans="1:12" ht="40" customHeight="1">
      <c r="A194" s="254"/>
      <c r="B194" s="19" t="s">
        <v>769</v>
      </c>
      <c r="C194" s="106" t="s">
        <v>554</v>
      </c>
      <c r="D194" s="248"/>
      <c r="E194" s="248"/>
      <c r="F194" s="242"/>
      <c r="G194" s="248"/>
      <c r="H194" s="12"/>
      <c r="I194" s="242"/>
      <c r="J194" s="248"/>
      <c r="K194" s="248"/>
      <c r="L194" s="248"/>
    </row>
    <row r="195" spans="1:12" ht="49" customHeight="1">
      <c r="A195" s="252" t="s">
        <v>785</v>
      </c>
      <c r="B195" s="19" t="s">
        <v>764</v>
      </c>
      <c r="C195" s="109" t="s">
        <v>531</v>
      </c>
      <c r="D195" s="246" t="s">
        <v>526</v>
      </c>
      <c r="E195" s="246" t="s">
        <v>511</v>
      </c>
      <c r="F195" s="240" t="s">
        <v>694</v>
      </c>
      <c r="G195" s="246" t="s">
        <v>514</v>
      </c>
      <c r="H195" s="12"/>
      <c r="I195" s="240" t="s">
        <v>694</v>
      </c>
      <c r="J195" s="246" t="s">
        <v>515</v>
      </c>
      <c r="K195" s="240" t="s">
        <v>550</v>
      </c>
      <c r="L195" s="246" t="s">
        <v>530</v>
      </c>
    </row>
    <row r="196" spans="1:12" ht="40" customHeight="1">
      <c r="A196" s="253"/>
      <c r="B196" s="19" t="s">
        <v>765</v>
      </c>
      <c r="C196" s="106" t="s">
        <v>533</v>
      </c>
      <c r="D196" s="247"/>
      <c r="E196" s="247"/>
      <c r="F196" s="241"/>
      <c r="G196" s="247"/>
      <c r="H196" s="12"/>
      <c r="I196" s="241"/>
      <c r="J196" s="247"/>
      <c r="K196" s="241"/>
      <c r="L196" s="247"/>
    </row>
    <row r="197" spans="1:12" ht="40" customHeight="1">
      <c r="A197" s="254"/>
      <c r="B197" s="19" t="s">
        <v>766</v>
      </c>
      <c r="C197" s="106" t="s">
        <v>534</v>
      </c>
      <c r="D197" s="248"/>
      <c r="E197" s="248"/>
      <c r="F197" s="242"/>
      <c r="G197" s="248"/>
      <c r="H197" s="12"/>
      <c r="I197" s="242"/>
      <c r="J197" s="248"/>
      <c r="K197" s="242"/>
      <c r="L197" s="248"/>
    </row>
    <row r="198" spans="1:12" ht="40" customHeight="1">
      <c r="A198" s="252" t="s">
        <v>786</v>
      </c>
      <c r="B198" s="19" t="s">
        <v>761</v>
      </c>
      <c r="C198" s="20" t="s">
        <v>525</v>
      </c>
      <c r="D198" s="246" t="s">
        <v>526</v>
      </c>
      <c r="E198" s="240" t="s">
        <v>561</v>
      </c>
      <c r="F198" s="240" t="s">
        <v>694</v>
      </c>
      <c r="G198" s="246" t="s">
        <v>514</v>
      </c>
      <c r="H198" s="12"/>
      <c r="I198" s="240" t="s">
        <v>694</v>
      </c>
      <c r="J198" s="246" t="s">
        <v>515</v>
      </c>
      <c r="K198" s="246" t="s">
        <v>728</v>
      </c>
      <c r="L198" s="246" t="s">
        <v>530</v>
      </c>
    </row>
    <row r="199" spans="1:12" ht="40" customHeight="1">
      <c r="A199" s="253"/>
      <c r="B199" s="19" t="s">
        <v>762</v>
      </c>
      <c r="C199" s="106" t="s">
        <v>527</v>
      </c>
      <c r="D199" s="247"/>
      <c r="E199" s="241"/>
      <c r="F199" s="241"/>
      <c r="G199" s="247"/>
      <c r="H199" s="12"/>
      <c r="I199" s="241"/>
      <c r="J199" s="247"/>
      <c r="K199" s="247"/>
      <c r="L199" s="247"/>
    </row>
    <row r="200" spans="1:12" ht="40" customHeight="1">
      <c r="A200" s="254"/>
      <c r="B200" s="19" t="s">
        <v>763</v>
      </c>
      <c r="C200" s="106" t="s">
        <v>788</v>
      </c>
      <c r="D200" s="248"/>
      <c r="E200" s="242"/>
      <c r="F200" s="242"/>
      <c r="G200" s="248"/>
      <c r="H200" s="12"/>
      <c r="I200" s="242"/>
      <c r="J200" s="248"/>
      <c r="K200" s="248"/>
      <c r="L200" s="248"/>
    </row>
    <row r="201" spans="1:12">
      <c r="D201" s="246"/>
    </row>
    <row r="202" spans="1:12">
      <c r="D202" s="247"/>
    </row>
    <row r="203" spans="1:12">
      <c r="D203" s="248"/>
    </row>
  </sheetData>
  <mergeCells count="541">
    <mergeCell ref="K198:K200"/>
    <mergeCell ref="L198:L200"/>
    <mergeCell ref="K177:K179"/>
    <mergeCell ref="L177:L179"/>
    <mergeCell ref="K180:K182"/>
    <mergeCell ref="L180:L182"/>
    <mergeCell ref="K189:K191"/>
    <mergeCell ref="L189:L191"/>
    <mergeCell ref="K192:K194"/>
    <mergeCell ref="L192:L194"/>
    <mergeCell ref="K195:K197"/>
    <mergeCell ref="L195:L197"/>
    <mergeCell ref="K183:K185"/>
    <mergeCell ref="L183:L185"/>
    <mergeCell ref="K186:K188"/>
    <mergeCell ref="L186:L188"/>
    <mergeCell ref="F198:F200"/>
    <mergeCell ref="I177:I179"/>
    <mergeCell ref="I180:I182"/>
    <mergeCell ref="I183:I185"/>
    <mergeCell ref="I186:I188"/>
    <mergeCell ref="I189:I191"/>
    <mergeCell ref="I192:I194"/>
    <mergeCell ref="I195:I197"/>
    <mergeCell ref="I198:I200"/>
    <mergeCell ref="G177:G179"/>
    <mergeCell ref="G180:G182"/>
    <mergeCell ref="G183:G185"/>
    <mergeCell ref="G186:G188"/>
    <mergeCell ref="G189:G191"/>
    <mergeCell ref="G192:G194"/>
    <mergeCell ref="G195:G197"/>
    <mergeCell ref="G198:G200"/>
    <mergeCell ref="J177:J179"/>
    <mergeCell ref="J180:J182"/>
    <mergeCell ref="J183:J185"/>
    <mergeCell ref="J186:J188"/>
    <mergeCell ref="J189:J191"/>
    <mergeCell ref="J192:J194"/>
    <mergeCell ref="J195:J197"/>
    <mergeCell ref="J198:J200"/>
    <mergeCell ref="D201:D203"/>
    <mergeCell ref="E180:E182"/>
    <mergeCell ref="E183:E185"/>
    <mergeCell ref="E177:E179"/>
    <mergeCell ref="E198:E200"/>
    <mergeCell ref="E195:E197"/>
    <mergeCell ref="E192:E194"/>
    <mergeCell ref="E189:E191"/>
    <mergeCell ref="E186:E188"/>
    <mergeCell ref="F177:F179"/>
    <mergeCell ref="F180:F182"/>
    <mergeCell ref="F183:F185"/>
    <mergeCell ref="F186:F188"/>
    <mergeCell ref="F189:F191"/>
    <mergeCell ref="F192:F194"/>
    <mergeCell ref="F195:F197"/>
    <mergeCell ref="A180:A182"/>
    <mergeCell ref="A183:A185"/>
    <mergeCell ref="A186:A188"/>
    <mergeCell ref="A189:A191"/>
    <mergeCell ref="A192:A194"/>
    <mergeCell ref="A195:A197"/>
    <mergeCell ref="A198:A200"/>
    <mergeCell ref="A177:A179"/>
    <mergeCell ref="D177:D179"/>
    <mergeCell ref="D180:D182"/>
    <mergeCell ref="D183:D185"/>
    <mergeCell ref="D186:D188"/>
    <mergeCell ref="D189:D191"/>
    <mergeCell ref="D192:D194"/>
    <mergeCell ref="D195:D197"/>
    <mergeCell ref="D198:D200"/>
    <mergeCell ref="J168:J170"/>
    <mergeCell ref="J171:J173"/>
    <mergeCell ref="J174:J176"/>
    <mergeCell ref="K165:K167"/>
    <mergeCell ref="K168:K170"/>
    <mergeCell ref="K171:K173"/>
    <mergeCell ref="K174:K176"/>
    <mergeCell ref="L165:L167"/>
    <mergeCell ref="L168:L170"/>
    <mergeCell ref="L171:L173"/>
    <mergeCell ref="L174:L176"/>
    <mergeCell ref="D168:D170"/>
    <mergeCell ref="D171:D173"/>
    <mergeCell ref="E171:E173"/>
    <mergeCell ref="E168:E170"/>
    <mergeCell ref="E165:E167"/>
    <mergeCell ref="G165:G167"/>
    <mergeCell ref="G168:G170"/>
    <mergeCell ref="G171:G173"/>
    <mergeCell ref="G174:G176"/>
    <mergeCell ref="E174:E176"/>
    <mergeCell ref="D174:D176"/>
    <mergeCell ref="F168:F170"/>
    <mergeCell ref="K152:K154"/>
    <mergeCell ref="L152:L154"/>
    <mergeCell ref="K140:K142"/>
    <mergeCell ref="L140:L142"/>
    <mergeCell ref="L155:L157"/>
    <mergeCell ref="L158:L160"/>
    <mergeCell ref="K155:K157"/>
    <mergeCell ref="K158:K160"/>
    <mergeCell ref="D165:D167"/>
    <mergeCell ref="J165:J167"/>
    <mergeCell ref="F155:F157"/>
    <mergeCell ref="F158:F160"/>
    <mergeCell ref="I155:I157"/>
    <mergeCell ref="I158:I160"/>
    <mergeCell ref="D149:D151"/>
    <mergeCell ref="E149:E151"/>
    <mergeCell ref="D152:D154"/>
    <mergeCell ref="E152:E154"/>
    <mergeCell ref="D155:D157"/>
    <mergeCell ref="E155:E157"/>
    <mergeCell ref="D158:D160"/>
    <mergeCell ref="E158:E160"/>
    <mergeCell ref="F140:F142"/>
    <mergeCell ref="F143:F145"/>
    <mergeCell ref="D134:D136"/>
    <mergeCell ref="E137:E139"/>
    <mergeCell ref="E134:E136"/>
    <mergeCell ref="D140:D142"/>
    <mergeCell ref="E140:E142"/>
    <mergeCell ref="D143:D145"/>
    <mergeCell ref="E143:E145"/>
    <mergeCell ref="D146:D148"/>
    <mergeCell ref="E146:E148"/>
    <mergeCell ref="D137:D139"/>
    <mergeCell ref="I143:I145"/>
    <mergeCell ref="I146:I148"/>
    <mergeCell ref="I149:I151"/>
    <mergeCell ref="I152:I154"/>
    <mergeCell ref="J134:J136"/>
    <mergeCell ref="J137:J139"/>
    <mergeCell ref="J140:J142"/>
    <mergeCell ref="J143:J145"/>
    <mergeCell ref="J146:J148"/>
    <mergeCell ref="J149:J151"/>
    <mergeCell ref="J152:J154"/>
    <mergeCell ref="J155:J157"/>
    <mergeCell ref="J158:J160"/>
    <mergeCell ref="K112:K114"/>
    <mergeCell ref="K115:K117"/>
    <mergeCell ref="K118:K120"/>
    <mergeCell ref="K121:K123"/>
    <mergeCell ref="K124:K126"/>
    <mergeCell ref="K127:K129"/>
    <mergeCell ref="L112:L114"/>
    <mergeCell ref="L115:L117"/>
    <mergeCell ref="L118:L120"/>
    <mergeCell ref="L121:L123"/>
    <mergeCell ref="L124:L126"/>
    <mergeCell ref="L127:L129"/>
    <mergeCell ref="K134:K136"/>
    <mergeCell ref="L134:L136"/>
    <mergeCell ref="K137:K139"/>
    <mergeCell ref="L137:L139"/>
    <mergeCell ref="K143:K145"/>
    <mergeCell ref="L143:L145"/>
    <mergeCell ref="K146:K148"/>
    <mergeCell ref="L146:L148"/>
    <mergeCell ref="K149:K151"/>
    <mergeCell ref="L149:L151"/>
    <mergeCell ref="D127:D129"/>
    <mergeCell ref="E127:E129"/>
    <mergeCell ref="G115:G117"/>
    <mergeCell ref="G118:G120"/>
    <mergeCell ref="G121:G123"/>
    <mergeCell ref="G124:G126"/>
    <mergeCell ref="G127:G129"/>
    <mergeCell ref="J112:J114"/>
    <mergeCell ref="J115:J117"/>
    <mergeCell ref="J118:J120"/>
    <mergeCell ref="J121:J123"/>
    <mergeCell ref="J124:J126"/>
    <mergeCell ref="J127:J129"/>
    <mergeCell ref="F121:F123"/>
    <mergeCell ref="F124:F126"/>
    <mergeCell ref="F127:F129"/>
    <mergeCell ref="I121:I123"/>
    <mergeCell ref="I124:I126"/>
    <mergeCell ref="I127:I129"/>
    <mergeCell ref="D112:D114"/>
    <mergeCell ref="E112:E114"/>
    <mergeCell ref="D115:D117"/>
    <mergeCell ref="E115:E117"/>
    <mergeCell ref="D118:D120"/>
    <mergeCell ref="E118:E120"/>
    <mergeCell ref="D121:D123"/>
    <mergeCell ref="E121:E123"/>
    <mergeCell ref="D124:D126"/>
    <mergeCell ref="E124:E126"/>
    <mergeCell ref="L90:L92"/>
    <mergeCell ref="L93:L95"/>
    <mergeCell ref="K96:K98"/>
    <mergeCell ref="K99:K101"/>
    <mergeCell ref="L96:L98"/>
    <mergeCell ref="L99:L101"/>
    <mergeCell ref="K102:K104"/>
    <mergeCell ref="K105:K107"/>
    <mergeCell ref="E90:E92"/>
    <mergeCell ref="E93:E95"/>
    <mergeCell ref="E96:E98"/>
    <mergeCell ref="E99:E101"/>
    <mergeCell ref="I102:I104"/>
    <mergeCell ref="I105:I107"/>
    <mergeCell ref="L102:L104"/>
    <mergeCell ref="L105:L107"/>
    <mergeCell ref="F102:F104"/>
    <mergeCell ref="F105:F107"/>
    <mergeCell ref="D90:D92"/>
    <mergeCell ref="D93:D95"/>
    <mergeCell ref="D96:D98"/>
    <mergeCell ref="D99:D101"/>
    <mergeCell ref="J90:J92"/>
    <mergeCell ref="J93:J95"/>
    <mergeCell ref="J96:J98"/>
    <mergeCell ref="J99:J101"/>
    <mergeCell ref="K90:K92"/>
    <mergeCell ref="K93:K95"/>
    <mergeCell ref="F90:F92"/>
    <mergeCell ref="I90:I92"/>
    <mergeCell ref="E102:E104"/>
    <mergeCell ref="G102:G104"/>
    <mergeCell ref="J102:J104"/>
    <mergeCell ref="A105:A107"/>
    <mergeCell ref="D105:D107"/>
    <mergeCell ref="E105:E107"/>
    <mergeCell ref="G105:G107"/>
    <mergeCell ref="J105:J107"/>
    <mergeCell ref="A102:A104"/>
    <mergeCell ref="D102:D104"/>
    <mergeCell ref="D71:D73"/>
    <mergeCell ref="D74:D76"/>
    <mergeCell ref="D77:D79"/>
    <mergeCell ref="D80:D82"/>
    <mergeCell ref="D83:D85"/>
    <mergeCell ref="E71:E73"/>
    <mergeCell ref="E74:E76"/>
    <mergeCell ref="E77:E79"/>
    <mergeCell ref="E80:E82"/>
    <mergeCell ref="E83:E85"/>
    <mergeCell ref="J71:J73"/>
    <mergeCell ref="J74:J76"/>
    <mergeCell ref="J77:J79"/>
    <mergeCell ref="J80:J82"/>
    <mergeCell ref="J83:J85"/>
    <mergeCell ref="L37:L39"/>
    <mergeCell ref="K40:K42"/>
    <mergeCell ref="L40:L42"/>
    <mergeCell ref="K43:K45"/>
    <mergeCell ref="L43:L45"/>
    <mergeCell ref="K46:K48"/>
    <mergeCell ref="L46:L48"/>
    <mergeCell ref="K64:K66"/>
    <mergeCell ref="L64:L66"/>
    <mergeCell ref="K61:K63"/>
    <mergeCell ref="L61:L63"/>
    <mergeCell ref="K49:K51"/>
    <mergeCell ref="L49:L51"/>
    <mergeCell ref="K52:K54"/>
    <mergeCell ref="L52:L54"/>
    <mergeCell ref="K55:K57"/>
    <mergeCell ref="L55:L57"/>
    <mergeCell ref="K58:K60"/>
    <mergeCell ref="L58:L60"/>
    <mergeCell ref="I168:I170"/>
    <mergeCell ref="F171:F173"/>
    <mergeCell ref="I171:I173"/>
    <mergeCell ref="F174:F176"/>
    <mergeCell ref="I174:I176"/>
    <mergeCell ref="F134:F136"/>
    <mergeCell ref="F137:F139"/>
    <mergeCell ref="I134:I136"/>
    <mergeCell ref="I137:I139"/>
    <mergeCell ref="F165:F167"/>
    <mergeCell ref="I165:I167"/>
    <mergeCell ref="G134:G136"/>
    <mergeCell ref="G137:G139"/>
    <mergeCell ref="G140:G142"/>
    <mergeCell ref="G143:G145"/>
    <mergeCell ref="G146:G148"/>
    <mergeCell ref="G149:G151"/>
    <mergeCell ref="G152:G154"/>
    <mergeCell ref="G155:G157"/>
    <mergeCell ref="G158:G160"/>
    <mergeCell ref="F146:F148"/>
    <mergeCell ref="F149:F151"/>
    <mergeCell ref="F152:F154"/>
    <mergeCell ref="I140:I142"/>
    <mergeCell ref="F118:F120"/>
    <mergeCell ref="I118:I120"/>
    <mergeCell ref="F93:F95"/>
    <mergeCell ref="I93:I95"/>
    <mergeCell ref="F96:F98"/>
    <mergeCell ref="I96:I98"/>
    <mergeCell ref="F99:F101"/>
    <mergeCell ref="I99:I101"/>
    <mergeCell ref="G93:G95"/>
    <mergeCell ref="G96:G98"/>
    <mergeCell ref="G99:G101"/>
    <mergeCell ref="G112:G114"/>
    <mergeCell ref="I74:I76"/>
    <mergeCell ref="F77:F79"/>
    <mergeCell ref="I77:I79"/>
    <mergeCell ref="G71:G73"/>
    <mergeCell ref="G74:G76"/>
    <mergeCell ref="G77:G79"/>
    <mergeCell ref="F112:F114"/>
    <mergeCell ref="I112:I114"/>
    <mergeCell ref="F115:F117"/>
    <mergeCell ref="I115:I117"/>
    <mergeCell ref="G80:G82"/>
    <mergeCell ref="G83:G85"/>
    <mergeCell ref="G90:G92"/>
    <mergeCell ref="I19:I21"/>
    <mergeCell ref="F22:F24"/>
    <mergeCell ref="I22:I24"/>
    <mergeCell ref="F25:F27"/>
    <mergeCell ref="I25:I27"/>
    <mergeCell ref="F80:F82"/>
    <mergeCell ref="I80:I82"/>
    <mergeCell ref="F83:F85"/>
    <mergeCell ref="I83:I85"/>
    <mergeCell ref="G64:G66"/>
    <mergeCell ref="F37:F39"/>
    <mergeCell ref="G31:G33"/>
    <mergeCell ref="G34:G36"/>
    <mergeCell ref="F49:F51"/>
    <mergeCell ref="F52:F54"/>
    <mergeCell ref="F55:F57"/>
    <mergeCell ref="F58:F60"/>
    <mergeCell ref="F61:F63"/>
    <mergeCell ref="F71:F73"/>
    <mergeCell ref="I71:I73"/>
    <mergeCell ref="F74:F76"/>
    <mergeCell ref="F64:F66"/>
    <mergeCell ref="I64:I66"/>
    <mergeCell ref="I37:I39"/>
    <mergeCell ref="I13:I15"/>
    <mergeCell ref="F16:F18"/>
    <mergeCell ref="I16:I18"/>
    <mergeCell ref="Q116:U116"/>
    <mergeCell ref="P117:U117"/>
    <mergeCell ref="Q118:U118"/>
    <mergeCell ref="O99:S99"/>
    <mergeCell ref="O100:S100"/>
    <mergeCell ref="P113:U113"/>
    <mergeCell ref="Q114:U114"/>
    <mergeCell ref="P115:U115"/>
    <mergeCell ref="N94:S94"/>
    <mergeCell ref="O95:S95"/>
    <mergeCell ref="N96:S96"/>
    <mergeCell ref="O97:S97"/>
    <mergeCell ref="N98:S98"/>
    <mergeCell ref="O77:T77"/>
    <mergeCell ref="P78:T78"/>
    <mergeCell ref="P79:T79"/>
    <mergeCell ref="N92:S92"/>
    <mergeCell ref="O93:S93"/>
    <mergeCell ref="F28:F30"/>
    <mergeCell ref="I28:I30"/>
    <mergeCell ref="F31:F33"/>
    <mergeCell ref="P72:T72"/>
    <mergeCell ref="O73:T73"/>
    <mergeCell ref="P74:T74"/>
    <mergeCell ref="O75:T75"/>
    <mergeCell ref="P76:T76"/>
    <mergeCell ref="A171:A173"/>
    <mergeCell ref="A174:A176"/>
    <mergeCell ref="N11:S11"/>
    <mergeCell ref="O12:S12"/>
    <mergeCell ref="O13:S13"/>
    <mergeCell ref="O14:S14"/>
    <mergeCell ref="O15:S15"/>
    <mergeCell ref="N16:S16"/>
    <mergeCell ref="O17:S17"/>
    <mergeCell ref="N18:S18"/>
    <mergeCell ref="O19:S19"/>
    <mergeCell ref="N20:S20"/>
    <mergeCell ref="O21:S21"/>
    <mergeCell ref="N22:S22"/>
    <mergeCell ref="O23:S23"/>
    <mergeCell ref="O24:S24"/>
    <mergeCell ref="A118:A120"/>
    <mergeCell ref="A134:A136"/>
    <mergeCell ref="A137:A139"/>
    <mergeCell ref="A165:A167"/>
    <mergeCell ref="A168:A170"/>
    <mergeCell ref="A93:A95"/>
    <mergeCell ref="A96:A98"/>
    <mergeCell ref="A99:A101"/>
    <mergeCell ref="A112:A114"/>
    <mergeCell ref="A115:A117"/>
    <mergeCell ref="A74:A76"/>
    <mergeCell ref="A77:A79"/>
    <mergeCell ref="A80:A82"/>
    <mergeCell ref="A83:A85"/>
    <mergeCell ref="A90:A92"/>
    <mergeCell ref="A121:A123"/>
    <mergeCell ref="A124:A126"/>
    <mergeCell ref="A127:A129"/>
    <mergeCell ref="A140:A142"/>
    <mergeCell ref="A143:A145"/>
    <mergeCell ref="A146:A148"/>
    <mergeCell ref="A149:A151"/>
    <mergeCell ref="A152:A154"/>
    <mergeCell ref="A155:A157"/>
    <mergeCell ref="A158:A160"/>
    <mergeCell ref="A25:A27"/>
    <mergeCell ref="A28:A30"/>
    <mergeCell ref="A31:A33"/>
    <mergeCell ref="A34:A36"/>
    <mergeCell ref="A71:A73"/>
    <mergeCell ref="A10:A12"/>
    <mergeCell ref="A13:A15"/>
    <mergeCell ref="A16:A18"/>
    <mergeCell ref="A19:A21"/>
    <mergeCell ref="A22:A24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G10:G12"/>
    <mergeCell ref="G13:G15"/>
    <mergeCell ref="G16:G18"/>
    <mergeCell ref="G28:G30"/>
    <mergeCell ref="G25:G27"/>
    <mergeCell ref="G22:G24"/>
    <mergeCell ref="G19:G21"/>
    <mergeCell ref="G37:G39"/>
    <mergeCell ref="F10:F12"/>
    <mergeCell ref="F13:F15"/>
    <mergeCell ref="F34:F36"/>
    <mergeCell ref="F19:F21"/>
    <mergeCell ref="J64:J66"/>
    <mergeCell ref="J10:J12"/>
    <mergeCell ref="J13:J15"/>
    <mergeCell ref="J16:J18"/>
    <mergeCell ref="J19:J21"/>
    <mergeCell ref="J22:J24"/>
    <mergeCell ref="J25:J27"/>
    <mergeCell ref="J28:J30"/>
    <mergeCell ref="J31:J33"/>
    <mergeCell ref="J34:J36"/>
    <mergeCell ref="J37:J39"/>
    <mergeCell ref="J40:J42"/>
    <mergeCell ref="J43:J45"/>
    <mergeCell ref="J46:J48"/>
    <mergeCell ref="J49:J51"/>
    <mergeCell ref="J52:J54"/>
    <mergeCell ref="J55:J57"/>
    <mergeCell ref="J58:J60"/>
    <mergeCell ref="L25:L27"/>
    <mergeCell ref="L28:L30"/>
    <mergeCell ref="L31:L33"/>
    <mergeCell ref="L34:L36"/>
    <mergeCell ref="E10:E12"/>
    <mergeCell ref="E13:E15"/>
    <mergeCell ref="E16:E18"/>
    <mergeCell ref="E19:E21"/>
    <mergeCell ref="E22:E24"/>
    <mergeCell ref="E25:E27"/>
    <mergeCell ref="E28:E30"/>
    <mergeCell ref="E31:E33"/>
    <mergeCell ref="E34:E36"/>
    <mergeCell ref="K10:K12"/>
    <mergeCell ref="L10:L12"/>
    <mergeCell ref="K13:K15"/>
    <mergeCell ref="L13:L15"/>
    <mergeCell ref="K16:K18"/>
    <mergeCell ref="L16:L18"/>
    <mergeCell ref="K19:K21"/>
    <mergeCell ref="L19:L21"/>
    <mergeCell ref="K22:K24"/>
    <mergeCell ref="L22:L24"/>
    <mergeCell ref="I10:I12"/>
    <mergeCell ref="K25:K27"/>
    <mergeCell ref="K28:K30"/>
    <mergeCell ref="K31:K33"/>
    <mergeCell ref="K34:K36"/>
    <mergeCell ref="J61:J63"/>
    <mergeCell ref="G40:G42"/>
    <mergeCell ref="G43:G45"/>
    <mergeCell ref="G46:G48"/>
    <mergeCell ref="G49:G51"/>
    <mergeCell ref="G52:G54"/>
    <mergeCell ref="G55:G57"/>
    <mergeCell ref="G58:G60"/>
    <mergeCell ref="G61:G63"/>
    <mergeCell ref="I31:I33"/>
    <mergeCell ref="I34:I36"/>
    <mergeCell ref="K37:K39"/>
    <mergeCell ref="D64:D66"/>
    <mergeCell ref="E37:E39"/>
    <mergeCell ref="E40:E42"/>
    <mergeCell ref="E43:E45"/>
    <mergeCell ref="E46:E48"/>
    <mergeCell ref="E49:E51"/>
    <mergeCell ref="E52:E54"/>
    <mergeCell ref="E55:E57"/>
    <mergeCell ref="E58:E60"/>
    <mergeCell ref="E61:E63"/>
    <mergeCell ref="D37:D39"/>
    <mergeCell ref="D40:D42"/>
    <mergeCell ref="D43:D45"/>
    <mergeCell ref="D46:D48"/>
    <mergeCell ref="D49:D51"/>
    <mergeCell ref="D52:D54"/>
    <mergeCell ref="D55:D57"/>
    <mergeCell ref="D58:D60"/>
    <mergeCell ref="D61:D63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I40:I42"/>
    <mergeCell ref="I43:I45"/>
    <mergeCell ref="I46:I48"/>
    <mergeCell ref="I49:I51"/>
    <mergeCell ref="I52:I54"/>
    <mergeCell ref="I55:I57"/>
    <mergeCell ref="I58:I60"/>
    <mergeCell ref="I61:I63"/>
    <mergeCell ref="E64:E66"/>
    <mergeCell ref="F40:F42"/>
    <mergeCell ref="F43:F45"/>
    <mergeCell ref="F46:F4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C256-5864-174F-84AE-38C62BBFC7C5}">
  <dimension ref="A3:I96"/>
  <sheetViews>
    <sheetView workbookViewId="0">
      <selection activeCell="M5" sqref="M5"/>
    </sheetView>
  </sheetViews>
  <sheetFormatPr baseColWidth="10" defaultColWidth="11.1640625" defaultRowHeight="14"/>
  <cols>
    <col min="4" max="4" width="12.5" customWidth="1"/>
  </cols>
  <sheetData>
    <row r="3" spans="1:9">
      <c r="A3" s="33" t="s">
        <v>119</v>
      </c>
      <c r="B3" s="34" t="s">
        <v>20</v>
      </c>
    </row>
    <row r="4" spans="1:9" ht="60">
      <c r="B4" s="35" t="s">
        <v>120</v>
      </c>
      <c r="C4" s="15" t="s">
        <v>78</v>
      </c>
      <c r="D4" s="15" t="s">
        <v>79</v>
      </c>
      <c r="E4" s="15" t="s">
        <v>80</v>
      </c>
      <c r="F4" s="15" t="s">
        <v>81</v>
      </c>
      <c r="G4" s="15" t="s">
        <v>60</v>
      </c>
      <c r="H4" s="15" t="s">
        <v>82</v>
      </c>
      <c r="I4" s="26" t="s">
        <v>83</v>
      </c>
    </row>
    <row r="5" spans="1:9">
      <c r="B5" s="12" t="s">
        <v>51</v>
      </c>
      <c r="C5" s="31">
        <f>'8.1 ค่าน้ำหนักสาขาการจัดการน้ำ'!C43</f>
        <v>22.25</v>
      </c>
      <c r="D5" s="31">
        <f>'8.1 ค่าน้ำหนักสาขาการจัดการน้ำ'!D43</f>
        <v>14.25</v>
      </c>
      <c r="E5" s="31">
        <f>'8.1 ค่าน้ำหนักสาขาการจัดการน้ำ'!E43</f>
        <v>14.25</v>
      </c>
      <c r="F5" s="31">
        <f>'8.1 ค่าน้ำหนักสาขาการจัดการน้ำ'!F43</f>
        <v>19.5</v>
      </c>
      <c r="G5" s="31">
        <f>'8.1 ค่าน้ำหนักสาขาการจัดการน้ำ'!G43</f>
        <v>14.75</v>
      </c>
      <c r="H5" s="31">
        <f>'8.1 ค่าน้ำหนักสาขาการจัดการน้ำ'!H43</f>
        <v>7.75</v>
      </c>
      <c r="I5" s="31">
        <f>'8.1 ค่าน้ำหนักสาขาการจัดการน้ำ'!I43</f>
        <v>92.75</v>
      </c>
    </row>
    <row r="6" spans="1:9">
      <c r="B6" s="12" t="s">
        <v>52</v>
      </c>
      <c r="C6" s="31">
        <f>'8.1 ค่าน้ำหนักสาขาการจัดการน้ำ'!C44</f>
        <v>22.75</v>
      </c>
      <c r="D6" s="31">
        <f>'8.1 ค่าน้ำหนักสาขาการจัดการน้ำ'!D44</f>
        <v>13</v>
      </c>
      <c r="E6" s="31">
        <f>'8.1 ค่าน้ำหนักสาขาการจัดการน้ำ'!E44</f>
        <v>13.25</v>
      </c>
      <c r="F6" s="31">
        <f>'8.1 ค่าน้ำหนักสาขาการจัดการน้ำ'!F44</f>
        <v>17.25</v>
      </c>
      <c r="G6" s="31">
        <f>'8.1 ค่าน้ำหนักสาขาการจัดการน้ำ'!G44</f>
        <v>12.75</v>
      </c>
      <c r="H6" s="31">
        <f>'8.1 ค่าน้ำหนักสาขาการจัดการน้ำ'!H44</f>
        <v>7.75</v>
      </c>
      <c r="I6" s="31">
        <f>'8.1 ค่าน้ำหนักสาขาการจัดการน้ำ'!I44</f>
        <v>86.75</v>
      </c>
    </row>
    <row r="7" spans="1:9">
      <c r="B7" s="12" t="s">
        <v>53</v>
      </c>
      <c r="C7" s="31">
        <f>'8.1 ค่าน้ำหนักสาขาการจัดการน้ำ'!C45</f>
        <v>19.5</v>
      </c>
      <c r="D7" s="31">
        <f>'8.1 ค่าน้ำหนักสาขาการจัดการน้ำ'!D45</f>
        <v>12.25</v>
      </c>
      <c r="E7" s="31">
        <f>'8.1 ค่าน้ำหนักสาขาการจัดการน้ำ'!E45</f>
        <v>11.75</v>
      </c>
      <c r="F7" s="31">
        <f>'8.1 ค่าน้ำหนักสาขาการจัดการน้ำ'!F45</f>
        <v>16.75</v>
      </c>
      <c r="G7" s="31">
        <f>'8.1 ค่าน้ำหนักสาขาการจัดการน้ำ'!G45</f>
        <v>11.75</v>
      </c>
      <c r="H7" s="31">
        <f>'8.1 ค่าน้ำหนักสาขาการจัดการน้ำ'!H45</f>
        <v>7.5</v>
      </c>
      <c r="I7" s="31">
        <f>'8.1 ค่าน้ำหนักสาขาการจัดการน้ำ'!I45</f>
        <v>79.5</v>
      </c>
    </row>
    <row r="8" spans="1:9">
      <c r="B8" s="12" t="s">
        <v>54</v>
      </c>
      <c r="C8" s="31">
        <f>'8.1 ค่าน้ำหนักสาขาการจัดการน้ำ'!C46</f>
        <v>17.5</v>
      </c>
      <c r="D8" s="31">
        <f>'8.1 ค่าน้ำหนักสาขาการจัดการน้ำ'!D46</f>
        <v>13</v>
      </c>
      <c r="E8" s="31">
        <f>'8.1 ค่าน้ำหนักสาขาการจัดการน้ำ'!E46</f>
        <v>10.5</v>
      </c>
      <c r="F8" s="31">
        <f>'8.1 ค่าน้ำหนักสาขาการจัดการน้ำ'!F46</f>
        <v>15.25</v>
      </c>
      <c r="G8" s="31">
        <f>'8.1 ค่าน้ำหนักสาขาการจัดการน้ำ'!G46</f>
        <v>14.25</v>
      </c>
      <c r="H8" s="31">
        <f>'8.1 ค่าน้ำหนักสาขาการจัดการน้ำ'!H46</f>
        <v>7</v>
      </c>
      <c r="I8" s="31">
        <f>'8.1 ค่าน้ำหนักสาขาการจัดการน้ำ'!I46</f>
        <v>77.5</v>
      </c>
    </row>
    <row r="9" spans="1:9">
      <c r="B9" s="12" t="s">
        <v>55</v>
      </c>
      <c r="C9" s="31">
        <f>'8.1 ค่าน้ำหนักสาขาการจัดการน้ำ'!C47</f>
        <v>18.5</v>
      </c>
      <c r="D9" s="31">
        <f>'8.1 ค่าน้ำหนักสาขาการจัดการน้ำ'!D47</f>
        <v>13</v>
      </c>
      <c r="E9" s="31">
        <f>'8.1 ค่าน้ำหนักสาขาการจัดการน้ำ'!E47</f>
        <v>11.75</v>
      </c>
      <c r="F9" s="31">
        <f>'8.1 ค่าน้ำหนักสาขาการจัดการน้ำ'!F47</f>
        <v>16.75</v>
      </c>
      <c r="G9" s="31">
        <f>'8.1 ค่าน้ำหนักสาขาการจัดการน้ำ'!G47</f>
        <v>11.75</v>
      </c>
      <c r="H9" s="31">
        <f>'8.1 ค่าน้ำหนักสาขาการจัดการน้ำ'!H47</f>
        <v>6.5</v>
      </c>
      <c r="I9" s="31">
        <f>'8.1 ค่าน้ำหนักสาขาการจัดการน้ำ'!I47</f>
        <v>78.25</v>
      </c>
    </row>
    <row r="10" spans="1:9">
      <c r="B10" s="12" t="s">
        <v>56</v>
      </c>
      <c r="C10" s="31">
        <f>'8.1 ค่าน้ำหนักสาขาการจัดการน้ำ'!C48</f>
        <v>15.25</v>
      </c>
      <c r="D10" s="31">
        <f>'8.1 ค่าน้ำหนักสาขาการจัดการน้ำ'!D48</f>
        <v>12.75</v>
      </c>
      <c r="E10" s="31">
        <f>'8.1 ค่าน้ำหนักสาขาการจัดการน้ำ'!E48</f>
        <v>11.5</v>
      </c>
      <c r="F10" s="31">
        <f>'8.1 ค่าน้ำหนักสาขาการจัดการน้ำ'!F48</f>
        <v>15.5</v>
      </c>
      <c r="G10" s="31">
        <f>'8.1 ค่าน้ำหนักสาขาการจัดการน้ำ'!G48</f>
        <v>13.25</v>
      </c>
      <c r="H10" s="31">
        <f>'8.1 ค่าน้ำหนักสาขาการจัดการน้ำ'!H48</f>
        <v>5.75</v>
      </c>
      <c r="I10" s="31">
        <f>'8.1 ค่าน้ำหนักสาขาการจัดการน้ำ'!I48</f>
        <v>74</v>
      </c>
    </row>
    <row r="11" spans="1:9">
      <c r="B11" s="12" t="s">
        <v>57</v>
      </c>
      <c r="C11" s="31">
        <f>'8.1 ค่าน้ำหนักสาขาการจัดการน้ำ'!C49</f>
        <v>16.75</v>
      </c>
      <c r="D11" s="31">
        <f>'8.1 ค่าน้ำหนักสาขาการจัดการน้ำ'!D49</f>
        <v>13</v>
      </c>
      <c r="E11" s="31">
        <f>'8.1 ค่าน้ำหนักสาขาการจัดการน้ำ'!E49</f>
        <v>9.75</v>
      </c>
      <c r="F11" s="31">
        <f>'8.1 ค่าน้ำหนักสาขาการจัดการน้ำ'!F49</f>
        <v>18</v>
      </c>
      <c r="G11" s="31">
        <f>'8.1 ค่าน้ำหนักสาขาการจัดการน้ำ'!G49</f>
        <v>13</v>
      </c>
      <c r="H11" s="31">
        <f>'8.1 ค่าน้ำหนักสาขาการจัดการน้ำ'!H49</f>
        <v>6</v>
      </c>
      <c r="I11" s="31">
        <f>'8.1 ค่าน้ำหนักสาขาการจัดการน้ำ'!I49</f>
        <v>76.5</v>
      </c>
    </row>
    <row r="12" spans="1:9">
      <c r="B12" s="12" t="s">
        <v>58</v>
      </c>
      <c r="C12" s="31">
        <f>'8.1 ค่าน้ำหนักสาขาการจัดการน้ำ'!C50</f>
        <v>16.75</v>
      </c>
      <c r="D12" s="31">
        <f>'8.1 ค่าน้ำหนักสาขาการจัดการน้ำ'!D50</f>
        <v>13</v>
      </c>
      <c r="E12" s="31">
        <f>'8.1 ค่าน้ำหนักสาขาการจัดการน้ำ'!E50</f>
        <v>9.75</v>
      </c>
      <c r="F12" s="31">
        <f>'8.1 ค่าน้ำหนักสาขาการจัดการน้ำ'!F50</f>
        <v>17.75</v>
      </c>
      <c r="G12" s="31">
        <f>'8.1 ค่าน้ำหนักสาขาการจัดการน้ำ'!G50</f>
        <v>13</v>
      </c>
      <c r="H12" s="31">
        <f>'8.1 ค่าน้ำหนักสาขาการจัดการน้ำ'!H50</f>
        <v>5.75</v>
      </c>
      <c r="I12" s="31">
        <f>'8.1 ค่าน้ำหนักสาขาการจัดการน้ำ'!I50</f>
        <v>76</v>
      </c>
    </row>
    <row r="13" spans="1:9">
      <c r="B13" s="12" t="s">
        <v>59</v>
      </c>
      <c r="C13" s="31">
        <f>'8.1 ค่าน้ำหนักสาขาการจัดการน้ำ'!C51</f>
        <v>16</v>
      </c>
      <c r="D13" s="31">
        <f>'8.1 ค่าน้ำหนักสาขาการจัดการน้ำ'!D51</f>
        <v>12.5</v>
      </c>
      <c r="E13" s="31">
        <f>'8.1 ค่าน้ำหนักสาขาการจัดการน้ำ'!E51</f>
        <v>10.25</v>
      </c>
      <c r="F13" s="31">
        <f>'8.1 ค่าน้ำหนักสาขาการจัดการน้ำ'!F51</f>
        <v>18</v>
      </c>
      <c r="G13" s="31">
        <f>'8.1 ค่าน้ำหนักสาขาการจัดการน้ำ'!G51</f>
        <v>11.75</v>
      </c>
      <c r="H13" s="31">
        <f>'8.1 ค่าน้ำหนักสาขาการจัดการน้ำ'!H51</f>
        <v>5.75</v>
      </c>
      <c r="I13" s="31">
        <f>'8.1 ค่าน้ำหนักสาขาการจัดการน้ำ'!I51</f>
        <v>74.25</v>
      </c>
    </row>
    <row r="14" spans="1:9">
      <c r="B14" s="12"/>
      <c r="C14" s="31"/>
      <c r="D14" s="31"/>
      <c r="E14" s="31"/>
      <c r="F14" s="31"/>
      <c r="G14" s="31"/>
      <c r="H14" s="31"/>
      <c r="I14" s="31"/>
    </row>
    <row r="15" spans="1:9">
      <c r="B15" s="12"/>
      <c r="C15" s="31"/>
      <c r="D15" s="31"/>
      <c r="E15" s="31"/>
      <c r="F15" s="31"/>
      <c r="G15" s="31"/>
      <c r="H15" s="31"/>
      <c r="I15" s="31"/>
    </row>
    <row r="16" spans="1:9">
      <c r="B16" s="12"/>
      <c r="C16" s="31"/>
      <c r="D16" s="31"/>
      <c r="E16" s="31"/>
      <c r="F16" s="31"/>
      <c r="G16" s="31"/>
      <c r="H16" s="31"/>
      <c r="I16" s="31"/>
    </row>
    <row r="19" spans="1:9">
      <c r="A19" s="33" t="s">
        <v>119</v>
      </c>
      <c r="B19" s="34" t="s">
        <v>21</v>
      </c>
    </row>
    <row r="20" spans="1:9" ht="60">
      <c r="B20" s="35" t="s">
        <v>120</v>
      </c>
      <c r="C20" s="15" t="s">
        <v>78</v>
      </c>
      <c r="D20" s="15" t="s">
        <v>79</v>
      </c>
      <c r="E20" s="15" t="s">
        <v>80</v>
      </c>
      <c r="F20" s="15" t="s">
        <v>81</v>
      </c>
      <c r="G20" s="15" t="s">
        <v>60</v>
      </c>
      <c r="H20" s="15" t="s">
        <v>82</v>
      </c>
      <c r="I20" s="26" t="s">
        <v>83</v>
      </c>
    </row>
    <row r="21" spans="1:9">
      <c r="B21" s="12" t="s">
        <v>51</v>
      </c>
      <c r="C21" s="31">
        <f>'8.2 ค่าน้ำหนักสาขาการเกษตร'!C48</f>
        <v>23</v>
      </c>
      <c r="D21" s="31">
        <f>'8.2 ค่าน้ำหนักสาขาการเกษตร'!D48</f>
        <v>13.8</v>
      </c>
      <c r="E21" s="31">
        <f>'8.2 ค่าน้ำหนักสาขาการเกษตร'!E48</f>
        <v>14.4</v>
      </c>
      <c r="F21" s="31">
        <f>'8.2 ค่าน้ำหนักสาขาการเกษตร'!F48</f>
        <v>19</v>
      </c>
      <c r="G21" s="31">
        <f>'8.2 ค่าน้ำหนักสาขาการเกษตร'!G48</f>
        <v>13.4</v>
      </c>
      <c r="H21" s="31">
        <f>'8.2 ค่าน้ำหนักสาขาการเกษตร'!H48</f>
        <v>7.8</v>
      </c>
      <c r="I21" s="31">
        <f>'8.2 ค่าน้ำหนักสาขาการเกษตร'!I48</f>
        <v>91.399999999999991</v>
      </c>
    </row>
    <row r="22" spans="1:9">
      <c r="B22" s="12" t="s">
        <v>52</v>
      </c>
      <c r="C22" s="31">
        <f>'8.2 ค่าน้ำหนักสาขาการเกษตร'!C49</f>
        <v>22.4</v>
      </c>
      <c r="D22" s="31">
        <f>'8.2 ค่าน้ำหนักสาขาการเกษตร'!D49</f>
        <v>13.2</v>
      </c>
      <c r="E22" s="31">
        <f>'8.2 ค่าน้ำหนักสาขาการเกษตร'!E49</f>
        <v>15</v>
      </c>
      <c r="F22" s="31">
        <f>'8.2 ค่าน้ำหนักสาขาการเกษตร'!F49</f>
        <v>17.2</v>
      </c>
      <c r="G22" s="31">
        <f>'8.2 ค่าน้ำหนักสาขาการเกษตร'!G49</f>
        <v>15.4</v>
      </c>
      <c r="H22" s="31">
        <f>'8.2 ค่าน้ำหนักสาขาการเกษตร'!H49</f>
        <v>8</v>
      </c>
      <c r="I22" s="31">
        <f>'8.2 ค่าน้ำหนักสาขาการเกษตร'!I49</f>
        <v>91.2</v>
      </c>
    </row>
    <row r="23" spans="1:9">
      <c r="B23" s="12" t="s">
        <v>53</v>
      </c>
      <c r="C23" s="31">
        <f>'8.2 ค่าน้ำหนักสาขาการเกษตร'!C50</f>
        <v>22</v>
      </c>
      <c r="D23" s="31">
        <f>'8.2 ค่าน้ำหนักสาขาการเกษตร'!D50</f>
        <v>13.8</v>
      </c>
      <c r="E23" s="31">
        <f>'8.2 ค่าน้ำหนักสาขาการเกษตร'!E50</f>
        <v>14.6</v>
      </c>
      <c r="F23" s="31">
        <f>'8.2 ค่าน้ำหนักสาขาการเกษตร'!F50</f>
        <v>18.8</v>
      </c>
      <c r="G23" s="31">
        <f>'8.2 ค่าน้ำหนักสาขาการเกษตร'!G50</f>
        <v>13.8</v>
      </c>
      <c r="H23" s="31">
        <f>'8.2 ค่าน้ำหนักสาขาการเกษตร'!H50</f>
        <v>9.6</v>
      </c>
      <c r="I23" s="31">
        <f>'8.2 ค่าน้ำหนักสาขาการเกษตร'!I50</f>
        <v>92.6</v>
      </c>
    </row>
    <row r="24" spans="1:9">
      <c r="B24" s="12" t="s">
        <v>54</v>
      </c>
      <c r="C24" s="31">
        <f>'8.2 ค่าน้ำหนักสาขาการเกษตร'!C51</f>
        <v>22.6</v>
      </c>
      <c r="D24" s="31">
        <f>'8.2 ค่าน้ำหนักสาขาการเกษตร'!D51</f>
        <v>13.8</v>
      </c>
      <c r="E24" s="31">
        <f>'8.2 ค่าน้ำหนักสาขาการเกษตร'!E51</f>
        <v>14.6</v>
      </c>
      <c r="F24" s="31">
        <f>'8.2 ค่าน้ำหนักสาขาการเกษตร'!F51</f>
        <v>19.399999999999999</v>
      </c>
      <c r="G24" s="31">
        <f>'8.2 ค่าน้ำหนักสาขาการเกษตร'!G51</f>
        <v>13.8</v>
      </c>
      <c r="H24" s="31">
        <f>'8.2 ค่าน้ำหนักสาขาการเกษตร'!H51</f>
        <v>10</v>
      </c>
      <c r="I24" s="31">
        <f>'8.2 ค่าน้ำหนักสาขาการเกษตร'!I51</f>
        <v>94.2</v>
      </c>
    </row>
    <row r="25" spans="1:9">
      <c r="B25" s="12" t="s">
        <v>55</v>
      </c>
      <c r="C25" s="31">
        <f>'8.2 ค่าน้ำหนักสาขาการเกษตร'!C52</f>
        <v>21</v>
      </c>
      <c r="D25" s="31">
        <f>'8.2 ค่าน้ำหนักสาขาการเกษตร'!D52</f>
        <v>12.8</v>
      </c>
      <c r="E25" s="31">
        <f>'8.2 ค่าน้ำหนักสาขาการเกษตร'!E52</f>
        <v>14.8</v>
      </c>
      <c r="F25" s="31">
        <f>'8.2 ค่าน้ำหนักสาขาการเกษตร'!F52</f>
        <v>16.399999999999999</v>
      </c>
      <c r="G25" s="31">
        <f>'8.2 ค่าน้ำหนักสาขาการเกษตร'!G52</f>
        <v>12</v>
      </c>
      <c r="H25" s="31">
        <f>'8.2 ค่าน้ำหนักสาขาการเกษตร'!H52</f>
        <v>8.6</v>
      </c>
      <c r="I25" s="31">
        <f>'8.2 ค่าน้ำหนักสาขาการเกษตร'!I52</f>
        <v>85.6</v>
      </c>
    </row>
    <row r="26" spans="1:9">
      <c r="B26" s="12"/>
      <c r="C26" s="31"/>
      <c r="D26" s="31"/>
      <c r="E26" s="31"/>
      <c r="F26" s="31"/>
      <c r="G26" s="31"/>
      <c r="H26" s="31"/>
      <c r="I26" s="31"/>
    </row>
    <row r="27" spans="1:9">
      <c r="B27" s="12"/>
      <c r="C27" s="31"/>
      <c r="D27" s="31"/>
      <c r="E27" s="31"/>
      <c r="F27" s="31"/>
      <c r="G27" s="31"/>
      <c r="H27" s="31"/>
      <c r="I27" s="31"/>
    </row>
    <row r="28" spans="1:9">
      <c r="B28" s="12"/>
      <c r="C28" s="31"/>
      <c r="D28" s="31"/>
      <c r="E28" s="31"/>
      <c r="F28" s="31"/>
      <c r="G28" s="31"/>
      <c r="H28" s="31"/>
      <c r="I28" s="31"/>
    </row>
    <row r="29" spans="1:9">
      <c r="B29" s="12"/>
      <c r="C29" s="31"/>
      <c r="D29" s="12"/>
      <c r="E29" s="12"/>
      <c r="F29" s="12"/>
      <c r="G29" s="12"/>
      <c r="H29" s="12"/>
      <c r="I29" s="12"/>
    </row>
    <row r="30" spans="1:9">
      <c r="B30" s="12"/>
      <c r="C30" s="31"/>
      <c r="D30" s="12"/>
      <c r="E30" s="12"/>
      <c r="F30" s="12"/>
      <c r="G30" s="12"/>
      <c r="H30" s="12"/>
      <c r="I30" s="12"/>
    </row>
    <row r="31" spans="1:9">
      <c r="B31" s="12"/>
      <c r="C31" s="31"/>
      <c r="D31" s="12"/>
      <c r="E31" s="12"/>
      <c r="F31" s="12"/>
      <c r="G31" s="12"/>
      <c r="H31" s="12"/>
      <c r="I31" s="12"/>
    </row>
    <row r="32" spans="1:9">
      <c r="B32" s="12"/>
      <c r="C32" s="31"/>
      <c r="D32" s="12"/>
      <c r="E32" s="12"/>
      <c r="F32" s="12"/>
      <c r="G32" s="12"/>
      <c r="H32" s="12"/>
      <c r="I32" s="12"/>
    </row>
    <row r="35" spans="1:9">
      <c r="A35" s="33" t="s">
        <v>119</v>
      </c>
      <c r="B35" s="34" t="s">
        <v>23</v>
      </c>
    </row>
    <row r="36" spans="1:9" ht="60">
      <c r="B36" s="35" t="s">
        <v>120</v>
      </c>
      <c r="C36" s="15" t="s">
        <v>78</v>
      </c>
      <c r="D36" s="15" t="s">
        <v>79</v>
      </c>
      <c r="E36" s="15" t="s">
        <v>80</v>
      </c>
      <c r="F36" s="15" t="s">
        <v>81</v>
      </c>
      <c r="G36" s="15" t="s">
        <v>60</v>
      </c>
      <c r="H36" s="15" t="s">
        <v>82</v>
      </c>
      <c r="I36" s="26" t="s">
        <v>83</v>
      </c>
    </row>
    <row r="37" spans="1:9">
      <c r="B37" s="12" t="s">
        <v>51</v>
      </c>
      <c r="C37" s="31">
        <f>'8.3 ค่าน้ำหนักสาขาการท่องเที่ยว'!C39</f>
        <v>21.333333333333332</v>
      </c>
      <c r="D37" s="31">
        <f>'8.3 ค่าน้ำหนักสาขาการท่องเที่ยว'!D39</f>
        <v>12.666666666666666</v>
      </c>
      <c r="E37" s="31">
        <f>'8.3 ค่าน้ำหนักสาขาการท่องเที่ยว'!E39</f>
        <v>12</v>
      </c>
      <c r="F37" s="31">
        <f>'8.3 ค่าน้ำหนักสาขาการท่องเที่ยว'!F39</f>
        <v>17</v>
      </c>
      <c r="G37" s="31">
        <f>'8.3 ค่าน้ำหนักสาขาการท่องเที่ยว'!G39</f>
        <v>12</v>
      </c>
      <c r="H37" s="31">
        <f>'8.3 ค่าน้ำหนักสาขาการท่องเที่ยว'!H39</f>
        <v>8.6666666666666661</v>
      </c>
      <c r="I37" s="31">
        <f>'8.3 ค่าน้ำหนักสาขาการท่องเที่ยว'!I39</f>
        <v>83.666666666666671</v>
      </c>
    </row>
    <row r="38" spans="1:9">
      <c r="B38" s="12" t="s">
        <v>52</v>
      </c>
      <c r="C38" s="31">
        <f>'8.3 ค่าน้ำหนักสาขาการท่องเที่ยว'!C40</f>
        <v>23.666666666666668</v>
      </c>
      <c r="D38" s="31">
        <f>'8.3 ค่าน้ำหนักสาขาการท่องเที่ยว'!D40</f>
        <v>13.333333333333334</v>
      </c>
      <c r="E38" s="31">
        <f>'8.3 ค่าน้ำหนักสาขาการท่องเที่ยว'!E40</f>
        <v>13.333333333333334</v>
      </c>
      <c r="F38" s="31">
        <f>'8.3 ค่าน้ำหนักสาขาการท่องเที่ยว'!F40</f>
        <v>18.333333333333332</v>
      </c>
      <c r="G38" s="31">
        <f>'8.3 ค่าน้ำหนักสาขาการท่องเที่ยว'!G40</f>
        <v>12.666666666666666</v>
      </c>
      <c r="H38" s="31">
        <f>'8.3 ค่าน้ำหนักสาขาการท่องเที่ยว'!H40</f>
        <v>8.3333333333333339</v>
      </c>
      <c r="I38" s="31">
        <f>'8.3 ค่าน้ำหนักสาขาการท่องเที่ยว'!I40</f>
        <v>89.666666666666671</v>
      </c>
    </row>
    <row r="39" spans="1:9">
      <c r="B39" s="12" t="s">
        <v>53</v>
      </c>
      <c r="C39" s="31">
        <f>'8.3 ค่าน้ำหนักสาขาการท่องเที่ยว'!C41</f>
        <v>19.666666666666668</v>
      </c>
      <c r="D39" s="31">
        <f>'8.3 ค่าน้ำหนักสาขาการท่องเที่ยว'!D41</f>
        <v>12.666666666666666</v>
      </c>
      <c r="E39" s="31">
        <f>'8.3 ค่าน้ำหนักสาขาการท่องเที่ยว'!E41</f>
        <v>12.333333333333334</v>
      </c>
      <c r="F39" s="31">
        <f>'8.3 ค่าน้ำหนักสาขาการท่องเที่ยว'!F41</f>
        <v>16.666666666666668</v>
      </c>
      <c r="G39" s="31">
        <f>'8.3 ค่าน้ำหนักสาขาการท่องเที่ยว'!G41</f>
        <v>12</v>
      </c>
      <c r="H39" s="31">
        <f>'8.3 ค่าน้ำหนักสาขาการท่องเที่ยว'!H41</f>
        <v>8</v>
      </c>
      <c r="I39" s="31">
        <f>'8.3 ค่าน้ำหนักสาขาการท่องเที่ยว'!I41</f>
        <v>81.333333333333343</v>
      </c>
    </row>
    <row r="40" spans="1:9">
      <c r="B40" s="12" t="s">
        <v>54</v>
      </c>
      <c r="C40" s="31">
        <f>'8.3 ค่าน้ำหนักสาขาการท่องเที่ยว'!C42</f>
        <v>17.333333333333332</v>
      </c>
      <c r="D40" s="31">
        <f>'8.3 ค่าน้ำหนักสาขาการท่องเที่ยว'!D42</f>
        <v>11.666666666666666</v>
      </c>
      <c r="E40" s="31">
        <f>'8.3 ค่าน้ำหนักสาขาการท่องเที่ยว'!E42</f>
        <v>10.666666666666666</v>
      </c>
      <c r="F40" s="31">
        <f>'8.3 ค่าน้ำหนักสาขาการท่องเที่ยว'!F42</f>
        <v>14.666666666666666</v>
      </c>
      <c r="G40" s="31">
        <f>'8.3 ค่าน้ำหนักสาขาการท่องเที่ยว'!G42</f>
        <v>11.333333333333334</v>
      </c>
      <c r="H40" s="31">
        <f>'8.3 ค่าน้ำหนักสาขาการท่องเที่ยว'!H42</f>
        <v>7.666666666666667</v>
      </c>
      <c r="I40" s="31">
        <f>'8.3 ค่าน้ำหนักสาขาการท่องเที่ยว'!I42</f>
        <v>73.333333333333329</v>
      </c>
    </row>
    <row r="41" spans="1:9">
      <c r="B41" s="12"/>
      <c r="C41" s="31"/>
      <c r="D41" s="31"/>
      <c r="E41" s="31"/>
      <c r="F41" s="31"/>
      <c r="G41" s="31"/>
      <c r="H41" s="31"/>
      <c r="I41" s="31"/>
    </row>
    <row r="42" spans="1:9">
      <c r="B42" s="12"/>
      <c r="C42" s="31"/>
      <c r="D42" s="31"/>
      <c r="E42" s="31"/>
      <c r="F42" s="31"/>
      <c r="G42" s="31"/>
      <c r="H42" s="31"/>
      <c r="I42" s="31"/>
    </row>
    <row r="43" spans="1:9">
      <c r="B43" s="12"/>
      <c r="C43" s="31"/>
      <c r="D43" s="31"/>
      <c r="E43" s="31"/>
      <c r="F43" s="31"/>
      <c r="G43" s="31"/>
      <c r="H43" s="31"/>
      <c r="I43" s="31"/>
    </row>
    <row r="44" spans="1:9">
      <c r="B44" s="12"/>
      <c r="C44" s="31"/>
      <c r="D44" s="12"/>
      <c r="E44" s="12"/>
      <c r="F44" s="12"/>
      <c r="G44" s="12"/>
      <c r="H44" s="12"/>
      <c r="I44" s="32"/>
    </row>
    <row r="45" spans="1:9">
      <c r="B45" s="12"/>
      <c r="C45" s="31"/>
      <c r="D45" s="12"/>
      <c r="E45" s="12"/>
      <c r="F45" s="12"/>
      <c r="G45" s="12"/>
      <c r="H45" s="12"/>
      <c r="I45" s="12"/>
    </row>
    <row r="46" spans="1:9">
      <c r="B46" s="12"/>
      <c r="C46" s="31"/>
      <c r="D46" s="12"/>
      <c r="E46" s="12"/>
      <c r="F46" s="12"/>
      <c r="G46" s="12"/>
      <c r="H46" s="12"/>
      <c r="I46" s="12"/>
    </row>
    <row r="47" spans="1:9">
      <c r="B47" s="12"/>
      <c r="C47" s="31"/>
      <c r="D47" s="12"/>
      <c r="E47" s="12"/>
      <c r="F47" s="12"/>
      <c r="G47" s="12"/>
      <c r="H47" s="12"/>
      <c r="I47" s="12"/>
    </row>
    <row r="48" spans="1:9">
      <c r="B48" s="12"/>
      <c r="C48" s="31"/>
      <c r="D48" s="12"/>
      <c r="E48" s="12"/>
      <c r="F48" s="12"/>
      <c r="G48" s="12"/>
      <c r="H48" s="12"/>
      <c r="I48" s="12"/>
    </row>
    <row r="51" spans="1:9">
      <c r="A51" s="33" t="s">
        <v>119</v>
      </c>
      <c r="B51" s="34" t="s">
        <v>24</v>
      </c>
    </row>
    <row r="52" spans="1:9" ht="60">
      <c r="B52" s="35" t="s">
        <v>120</v>
      </c>
      <c r="C52" s="15" t="s">
        <v>78</v>
      </c>
      <c r="D52" s="15" t="s">
        <v>79</v>
      </c>
      <c r="E52" s="15" t="s">
        <v>80</v>
      </c>
      <c r="F52" s="15" t="s">
        <v>81</v>
      </c>
      <c r="G52" s="15" t="s">
        <v>60</v>
      </c>
      <c r="H52" s="15" t="s">
        <v>82</v>
      </c>
      <c r="I52" s="26" t="s">
        <v>83</v>
      </c>
    </row>
    <row r="53" spans="1:9">
      <c r="B53" s="12" t="s">
        <v>51</v>
      </c>
      <c r="C53" s="31">
        <f>'8.4 ค่าน้ำหนักสาขาสาธารณสุข'!C43</f>
        <v>25</v>
      </c>
      <c r="D53" s="31">
        <f>'8.4 ค่าน้ำหนักสาขาสาธารณสุข'!D43</f>
        <v>15</v>
      </c>
      <c r="E53" s="31">
        <f>'8.4 ค่าน้ำหนักสาขาสาธารณสุข'!E43</f>
        <v>15</v>
      </c>
      <c r="F53" s="31">
        <f>'8.4 ค่าน้ำหนักสาขาสาธารณสุข'!F43</f>
        <v>20</v>
      </c>
      <c r="G53" s="31">
        <f>'8.4 ค่าน้ำหนักสาขาสาธารณสุข'!G43</f>
        <v>15</v>
      </c>
      <c r="H53" s="31">
        <f>'8.4 ค่าน้ำหนักสาขาสาธารณสุข'!H43</f>
        <v>10</v>
      </c>
      <c r="I53" s="31">
        <f>'8.4 ค่าน้ำหนักสาขาสาธารณสุข'!I43</f>
        <v>100</v>
      </c>
    </row>
    <row r="54" spans="1:9">
      <c r="B54" s="12" t="s">
        <v>52</v>
      </c>
      <c r="C54" s="31">
        <f>'8.4 ค่าน้ำหนักสาขาสาธารณสุข'!C44</f>
        <v>23.75</v>
      </c>
      <c r="D54" s="31">
        <f>'8.4 ค่าน้ำหนักสาขาสาธารณสุข'!D44</f>
        <v>13.75</v>
      </c>
      <c r="E54" s="31">
        <f>'8.4 ค่าน้ำหนักสาขาสาธารณสุข'!E44</f>
        <v>15</v>
      </c>
      <c r="F54" s="31">
        <f>'8.4 ค่าน้ำหนักสาขาสาธารณสุข'!F44</f>
        <v>20</v>
      </c>
      <c r="G54" s="31">
        <f>'8.4 ค่าน้ำหนักสาขาสาธารณสุข'!G44</f>
        <v>15</v>
      </c>
      <c r="H54" s="31">
        <f>'8.4 ค่าน้ำหนักสาขาสาธารณสุข'!H44</f>
        <v>10</v>
      </c>
      <c r="I54" s="31">
        <f>'8.4 ค่าน้ำหนักสาขาสาธารณสุข'!I44</f>
        <v>97.5</v>
      </c>
    </row>
    <row r="55" spans="1:9">
      <c r="B55" s="12" t="s">
        <v>53</v>
      </c>
      <c r="C55" s="31">
        <f>'8.4 ค่าน้ำหนักสาขาสาธารณสุข'!C45</f>
        <v>21.25</v>
      </c>
      <c r="D55" s="31">
        <f>'8.4 ค่าน้ำหนักสาขาสาธารณสุข'!D45</f>
        <v>13.75</v>
      </c>
      <c r="E55" s="31">
        <f>'8.4 ค่าน้ำหนักสาขาสาธารณสุข'!E45</f>
        <v>12.5</v>
      </c>
      <c r="F55" s="31">
        <f>'8.4 ค่าน้ำหนักสาขาสาธารณสุข'!F45</f>
        <v>20</v>
      </c>
      <c r="G55" s="31">
        <f>'8.4 ค่าน้ำหนักสาขาสาธารณสุข'!G45</f>
        <v>15</v>
      </c>
      <c r="H55" s="31">
        <f>'8.4 ค่าน้ำหนักสาขาสาธารณสุข'!H45</f>
        <v>10</v>
      </c>
      <c r="I55" s="31">
        <f>'8.4 ค่าน้ำหนักสาขาสาธารณสุข'!I45</f>
        <v>92.5</v>
      </c>
    </row>
    <row r="56" spans="1:9">
      <c r="B56" s="12"/>
      <c r="C56" s="31"/>
      <c r="D56" s="31"/>
      <c r="E56" s="31"/>
      <c r="F56" s="31"/>
      <c r="G56" s="31"/>
      <c r="H56" s="31"/>
      <c r="I56" s="31"/>
    </row>
    <row r="57" spans="1:9">
      <c r="B57" s="12"/>
      <c r="C57" s="31"/>
      <c r="D57" s="31"/>
      <c r="E57" s="31"/>
      <c r="F57" s="31"/>
      <c r="G57" s="31"/>
      <c r="H57" s="31"/>
      <c r="I57" s="31"/>
    </row>
    <row r="58" spans="1:9">
      <c r="B58" s="12"/>
      <c r="C58" s="31"/>
      <c r="D58" s="31"/>
      <c r="E58" s="31"/>
      <c r="F58" s="31"/>
      <c r="G58" s="31"/>
      <c r="H58" s="31"/>
      <c r="I58" s="31"/>
    </row>
    <row r="59" spans="1:9">
      <c r="B59" s="12"/>
      <c r="C59" s="31"/>
      <c r="D59" s="31"/>
      <c r="E59" s="31"/>
      <c r="F59" s="31"/>
      <c r="G59" s="31"/>
      <c r="H59" s="31"/>
      <c r="I59" s="31"/>
    </row>
    <row r="60" spans="1:9">
      <c r="B60" s="12"/>
      <c r="C60" s="31"/>
      <c r="D60" s="31"/>
      <c r="E60" s="31"/>
      <c r="F60" s="31"/>
      <c r="G60" s="31"/>
      <c r="H60" s="31"/>
      <c r="I60" s="31"/>
    </row>
    <row r="61" spans="1:9">
      <c r="B61" s="12"/>
      <c r="C61" s="31"/>
      <c r="D61" s="31"/>
      <c r="E61" s="31"/>
      <c r="F61" s="31"/>
      <c r="G61" s="31"/>
      <c r="H61" s="31"/>
      <c r="I61" s="31"/>
    </row>
    <row r="62" spans="1:9">
      <c r="B62" s="12"/>
      <c r="C62" s="31"/>
      <c r="D62" s="31"/>
      <c r="E62" s="31"/>
      <c r="F62" s="31"/>
      <c r="G62" s="31"/>
      <c r="H62" s="31"/>
      <c r="I62" s="31"/>
    </row>
    <row r="63" spans="1:9">
      <c r="B63" s="12"/>
      <c r="C63" s="31"/>
      <c r="D63" s="31"/>
      <c r="E63" s="31"/>
      <c r="F63" s="31"/>
      <c r="G63" s="31"/>
      <c r="H63" s="31"/>
      <c r="I63" s="31"/>
    </row>
    <row r="64" spans="1:9">
      <c r="B64" s="12"/>
      <c r="C64" s="31"/>
      <c r="D64" s="31"/>
      <c r="E64" s="31"/>
      <c r="F64" s="31"/>
      <c r="G64" s="31"/>
      <c r="H64" s="31"/>
      <c r="I64" s="31"/>
    </row>
    <row r="67" spans="1:9">
      <c r="A67" s="33" t="s">
        <v>119</v>
      </c>
      <c r="B67" s="34" t="s">
        <v>25</v>
      </c>
    </row>
    <row r="68" spans="1:9" ht="60">
      <c r="B68" s="35" t="s">
        <v>120</v>
      </c>
      <c r="C68" s="15" t="s">
        <v>78</v>
      </c>
      <c r="D68" s="15" t="s">
        <v>79</v>
      </c>
      <c r="E68" s="15" t="s">
        <v>80</v>
      </c>
      <c r="F68" s="15" t="s">
        <v>81</v>
      </c>
      <c r="G68" s="15" t="s">
        <v>60</v>
      </c>
      <c r="H68" s="15" t="s">
        <v>82</v>
      </c>
      <c r="I68" s="26" t="s">
        <v>83</v>
      </c>
    </row>
    <row r="69" spans="1:9">
      <c r="B69" s="12" t="s">
        <v>51</v>
      </c>
      <c r="C69" s="31">
        <f>'8.5 ค่าน้ำหนักสาขาทรัพยากร'!C43</f>
        <v>24.5</v>
      </c>
      <c r="D69" s="31">
        <f>'8.5 ค่าน้ำหนักสาขาทรัพยากร'!D43</f>
        <v>14.5</v>
      </c>
      <c r="E69" s="31">
        <f>'8.5 ค่าน้ำหนักสาขาทรัพยากร'!E43</f>
        <v>15</v>
      </c>
      <c r="F69" s="31">
        <f>'8.5 ค่าน้ำหนักสาขาทรัพยากร'!F43</f>
        <v>20</v>
      </c>
      <c r="G69" s="31">
        <f>'8.5 ค่าน้ำหนักสาขาทรัพยากร'!G43</f>
        <v>14.5</v>
      </c>
      <c r="H69" s="31">
        <f>'8.5 ค่าน้ำหนักสาขาทรัพยากร'!H43</f>
        <v>9.25</v>
      </c>
      <c r="I69" s="31">
        <f>'8.5 ค่าน้ำหนักสาขาทรัพยากร'!I43</f>
        <v>97.75</v>
      </c>
    </row>
    <row r="70" spans="1:9">
      <c r="B70" s="12" t="s">
        <v>52</v>
      </c>
      <c r="C70" s="31">
        <f>'8.5 ค่าน้ำหนักสาขาทรัพยากร'!C44</f>
        <v>23.75</v>
      </c>
      <c r="D70" s="31">
        <f>'8.5 ค่าน้ำหนักสาขาทรัพยากร'!D44</f>
        <v>15</v>
      </c>
      <c r="E70" s="31">
        <f>'8.5 ค่าน้ำหนักสาขาทรัพยากร'!E44</f>
        <v>14.5</v>
      </c>
      <c r="F70" s="31">
        <f>'8.5 ค่าน้ำหนักสาขาทรัพยากร'!F44</f>
        <v>18.75</v>
      </c>
      <c r="G70" s="31">
        <f>'8.5 ค่าน้ำหนักสาขาทรัพยากร'!G44</f>
        <v>14.75</v>
      </c>
      <c r="H70" s="31">
        <f>'8.5 ค่าน้ำหนักสาขาทรัพยากร'!H44</f>
        <v>8.75</v>
      </c>
      <c r="I70" s="31">
        <f>'8.5 ค่าน้ำหนักสาขาทรัพยากร'!I44</f>
        <v>95.5</v>
      </c>
    </row>
    <row r="71" spans="1:9">
      <c r="B71" s="12"/>
      <c r="C71" s="31"/>
      <c r="D71" s="31"/>
      <c r="E71" s="31"/>
      <c r="F71" s="31"/>
      <c r="G71" s="31"/>
      <c r="H71" s="31"/>
      <c r="I71" s="31"/>
    </row>
    <row r="72" spans="1:9">
      <c r="B72" s="12"/>
      <c r="C72" s="31"/>
      <c r="D72" s="31"/>
      <c r="E72" s="31"/>
      <c r="F72" s="31"/>
      <c r="G72" s="31"/>
      <c r="H72" s="31"/>
      <c r="I72" s="31"/>
    </row>
    <row r="73" spans="1:9">
      <c r="B73" s="12"/>
      <c r="C73" s="31"/>
      <c r="D73" s="31"/>
      <c r="E73" s="31"/>
      <c r="F73" s="31"/>
      <c r="G73" s="31"/>
      <c r="H73" s="31"/>
      <c r="I73" s="31"/>
    </row>
    <row r="74" spans="1:9">
      <c r="B74" s="12"/>
      <c r="C74" s="31"/>
      <c r="D74" s="31"/>
      <c r="E74" s="31"/>
      <c r="F74" s="31"/>
      <c r="G74" s="31"/>
      <c r="H74" s="31"/>
      <c r="I74" s="31"/>
    </row>
    <row r="75" spans="1:9">
      <c r="B75" s="12"/>
      <c r="C75" s="31"/>
      <c r="D75" s="31"/>
      <c r="E75" s="31"/>
      <c r="F75" s="31"/>
      <c r="G75" s="31"/>
      <c r="H75" s="31"/>
      <c r="I75" s="31"/>
    </row>
    <row r="76" spans="1:9">
      <c r="B76" s="12"/>
      <c r="C76" s="31"/>
      <c r="D76" s="31"/>
      <c r="E76" s="31"/>
      <c r="F76" s="31"/>
      <c r="G76" s="31"/>
      <c r="H76" s="31"/>
      <c r="I76" s="31"/>
    </row>
    <row r="77" spans="1:9">
      <c r="B77" s="12"/>
      <c r="C77" s="31"/>
      <c r="D77" s="31"/>
      <c r="E77" s="31"/>
      <c r="F77" s="31"/>
      <c r="G77" s="31"/>
      <c r="H77" s="31"/>
      <c r="I77" s="31"/>
    </row>
    <row r="78" spans="1:9">
      <c r="B78" s="12"/>
      <c r="C78" s="31"/>
      <c r="D78" s="31"/>
      <c r="E78" s="31"/>
      <c r="F78" s="31"/>
      <c r="G78" s="31"/>
      <c r="H78" s="31"/>
      <c r="I78" s="31"/>
    </row>
    <row r="79" spans="1:9">
      <c r="B79" s="12"/>
      <c r="C79" s="31"/>
      <c r="D79" s="31"/>
      <c r="E79" s="31"/>
      <c r="F79" s="31"/>
      <c r="G79" s="31"/>
      <c r="H79" s="31"/>
      <c r="I79" s="31"/>
    </row>
    <row r="80" spans="1:9">
      <c r="B80" s="12"/>
      <c r="C80" s="31"/>
      <c r="D80" s="31"/>
      <c r="E80" s="31"/>
      <c r="F80" s="31"/>
      <c r="G80" s="31"/>
      <c r="H80" s="31"/>
      <c r="I80" s="31"/>
    </row>
    <row r="83" spans="1:9">
      <c r="A83" s="33" t="s">
        <v>119</v>
      </c>
      <c r="B83" s="28" t="s">
        <v>26</v>
      </c>
    </row>
    <row r="84" spans="1:9" ht="60">
      <c r="B84" s="35" t="s">
        <v>120</v>
      </c>
      <c r="C84" s="15" t="s">
        <v>78</v>
      </c>
      <c r="D84" s="15" t="s">
        <v>79</v>
      </c>
      <c r="E84" s="15" t="s">
        <v>80</v>
      </c>
      <c r="F84" s="15" t="s">
        <v>81</v>
      </c>
      <c r="G84" s="15" t="s">
        <v>60</v>
      </c>
      <c r="H84" s="15" t="s">
        <v>82</v>
      </c>
      <c r="I84" s="26" t="s">
        <v>83</v>
      </c>
    </row>
    <row r="85" spans="1:9">
      <c r="B85" s="12" t="s">
        <v>51</v>
      </c>
      <c r="C85" s="31">
        <f>'8.6 ค่าน้ำหนักสาขาตั้งถิ่นฐาน'!C59</f>
        <v>23.875</v>
      </c>
      <c r="D85" s="31">
        <f>'8.6 ค่าน้ำหนักสาขาตั้งถิ่นฐาน'!D59</f>
        <v>14.375</v>
      </c>
      <c r="E85" s="31">
        <f>'8.6 ค่าน้ำหนักสาขาตั้งถิ่นฐาน'!E59</f>
        <v>14.25</v>
      </c>
      <c r="F85" s="31">
        <f>'8.6 ค่าน้ำหนักสาขาตั้งถิ่นฐาน'!F59</f>
        <v>19</v>
      </c>
      <c r="G85" s="31">
        <f>'8.6 ค่าน้ำหนักสาขาตั้งถิ่นฐาน'!G59</f>
        <v>14.75</v>
      </c>
      <c r="H85" s="31">
        <f>'8.6 ค่าน้ำหนักสาขาตั้งถิ่นฐาน'!H59</f>
        <v>9.75</v>
      </c>
      <c r="I85" s="31">
        <f>'8.6 ค่าน้ำหนักสาขาตั้งถิ่นฐาน'!I59</f>
        <v>96</v>
      </c>
    </row>
    <row r="86" spans="1:9">
      <c r="B86" s="12" t="s">
        <v>52</v>
      </c>
      <c r="C86" s="31">
        <f>'8.6 ค่าน้ำหนักสาขาตั้งถิ่นฐาน'!C60</f>
        <v>22.25</v>
      </c>
      <c r="D86" s="31">
        <f>'8.6 ค่าน้ำหนักสาขาตั้งถิ่นฐาน'!D60</f>
        <v>13.625</v>
      </c>
      <c r="E86" s="31">
        <f>'8.6 ค่าน้ำหนักสาขาตั้งถิ่นฐาน'!E60</f>
        <v>14.875</v>
      </c>
      <c r="F86" s="31">
        <f>'8.6 ค่าน้ำหนักสาขาตั้งถิ่นฐาน'!F60</f>
        <v>18.5</v>
      </c>
      <c r="G86" s="31">
        <f>'8.6 ค่าน้ำหนักสาขาตั้งถิ่นฐาน'!G60</f>
        <v>13.625</v>
      </c>
      <c r="H86" s="31">
        <f>'8.6 ค่าน้ำหนักสาขาตั้งถิ่นฐาน'!H60</f>
        <v>9.75</v>
      </c>
      <c r="I86" s="31">
        <f>'8.6 ค่าน้ำหนักสาขาตั้งถิ่นฐาน'!I60</f>
        <v>92.625</v>
      </c>
    </row>
    <row r="87" spans="1:9">
      <c r="B87" s="12" t="s">
        <v>53</v>
      </c>
      <c r="C87" s="31">
        <f>'8.6 ค่าน้ำหนักสาขาตั้งถิ่นฐาน'!C61</f>
        <v>24</v>
      </c>
      <c r="D87" s="31">
        <f>'8.6 ค่าน้ำหนักสาขาตั้งถิ่นฐาน'!D61</f>
        <v>14.25</v>
      </c>
      <c r="E87" s="31">
        <f>'8.6 ค่าน้ำหนักสาขาตั้งถิ่นฐาน'!E61</f>
        <v>13.875</v>
      </c>
      <c r="F87" s="31">
        <f>'8.6 ค่าน้ำหนักสาขาตั้งถิ่นฐาน'!F61</f>
        <v>19.125</v>
      </c>
      <c r="G87" s="31">
        <f>'8.6 ค่าน้ำหนักสาขาตั้งถิ่นฐาน'!G61</f>
        <v>14</v>
      </c>
      <c r="H87" s="31">
        <f>'8.6 ค่าน้ำหนักสาขาตั้งถิ่นฐาน'!H61</f>
        <v>9.25</v>
      </c>
      <c r="I87" s="31">
        <f>'8.6 ค่าน้ำหนักสาขาตั้งถิ่นฐาน'!I61</f>
        <v>94.5</v>
      </c>
    </row>
    <row r="88" spans="1:9">
      <c r="B88" s="12" t="s">
        <v>54</v>
      </c>
      <c r="C88" s="31">
        <f>'8.6 ค่าน้ำหนักสาขาตั้งถิ่นฐาน'!C62</f>
        <v>21.25</v>
      </c>
      <c r="D88" s="31">
        <f>'8.6 ค่าน้ำหนักสาขาตั้งถิ่นฐาน'!D62</f>
        <v>13.25</v>
      </c>
      <c r="E88" s="31">
        <f>'8.6 ค่าน้ำหนักสาขาตั้งถิ่นฐาน'!E62</f>
        <v>13.25</v>
      </c>
      <c r="F88" s="31">
        <f>'8.6 ค่าน้ำหนักสาขาตั้งถิ่นฐาน'!F62</f>
        <v>18.25</v>
      </c>
      <c r="G88" s="31">
        <f>'8.6 ค่าน้ำหนักสาขาตั้งถิ่นฐาน'!G62</f>
        <v>13.625</v>
      </c>
      <c r="H88" s="31">
        <f>'8.6 ค่าน้ำหนักสาขาตั้งถิ่นฐาน'!H62</f>
        <v>8.875</v>
      </c>
      <c r="I88" s="31">
        <f>'8.6 ค่าน้ำหนักสาขาตั้งถิ่นฐาน'!I62</f>
        <v>88.5</v>
      </c>
    </row>
    <row r="89" spans="1:9">
      <c r="B89" s="12"/>
      <c r="C89" s="12"/>
      <c r="D89" s="12"/>
      <c r="E89" s="12"/>
      <c r="F89" s="12"/>
      <c r="G89" s="12"/>
      <c r="H89" s="12"/>
      <c r="I89" s="12"/>
    </row>
    <row r="90" spans="1:9">
      <c r="B90" s="12"/>
      <c r="C90" s="12"/>
      <c r="D90" s="12"/>
      <c r="E90" s="12"/>
      <c r="F90" s="12"/>
      <c r="G90" s="12"/>
      <c r="H90" s="12"/>
      <c r="I90" s="12"/>
    </row>
    <row r="91" spans="1:9">
      <c r="B91" s="12"/>
      <c r="C91" s="12"/>
      <c r="D91" s="12"/>
      <c r="E91" s="12"/>
      <c r="F91" s="12"/>
      <c r="G91" s="12"/>
      <c r="H91" s="12"/>
      <c r="I91" s="12"/>
    </row>
    <row r="92" spans="1:9">
      <c r="B92" s="12"/>
      <c r="C92" s="12"/>
      <c r="D92" s="12"/>
      <c r="E92" s="12"/>
      <c r="F92" s="12"/>
      <c r="G92" s="12"/>
      <c r="H92" s="12"/>
      <c r="I92" s="12"/>
    </row>
    <row r="93" spans="1:9">
      <c r="B93" s="12"/>
      <c r="C93" s="12"/>
      <c r="D93" s="12"/>
      <c r="E93" s="12"/>
      <c r="F93" s="12"/>
      <c r="G93" s="12"/>
      <c r="H93" s="12"/>
      <c r="I93" s="12"/>
    </row>
    <row r="94" spans="1:9">
      <c r="B94" s="12"/>
      <c r="C94" s="12"/>
      <c r="D94" s="12"/>
      <c r="E94" s="12"/>
      <c r="F94" s="12"/>
      <c r="G94" s="12"/>
      <c r="H94" s="12"/>
      <c r="I94" s="12"/>
    </row>
    <row r="95" spans="1:9">
      <c r="B95" s="12"/>
      <c r="C95" s="12"/>
      <c r="D95" s="12"/>
      <c r="E95" s="12"/>
      <c r="F95" s="12"/>
      <c r="G95" s="12"/>
      <c r="H95" s="12"/>
      <c r="I95" s="12"/>
    </row>
    <row r="96" spans="1:9">
      <c r="B96" s="12"/>
      <c r="C96" s="12"/>
      <c r="D96" s="12"/>
      <c r="E96" s="12"/>
      <c r="F96" s="12"/>
      <c r="G96" s="12"/>
      <c r="H96" s="12"/>
      <c r="I96" s="12"/>
    </row>
  </sheetData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0B42-17ED-2C45-B9F3-FD06239EED07}">
  <dimension ref="B3:J51"/>
  <sheetViews>
    <sheetView zoomScale="90" workbookViewId="0">
      <selection activeCell="J8" sqref="J8:J11"/>
    </sheetView>
  </sheetViews>
  <sheetFormatPr baseColWidth="10" defaultColWidth="11.1640625" defaultRowHeight="14"/>
  <cols>
    <col min="4" max="4" width="13" customWidth="1"/>
    <col min="10" max="10" width="11.83203125" bestFit="1" customWidth="1"/>
  </cols>
  <sheetData>
    <row r="3" spans="2:10" ht="60">
      <c r="B3" s="35" t="s">
        <v>120</v>
      </c>
      <c r="C3" s="15" t="s">
        <v>78</v>
      </c>
      <c r="D3" s="15" t="s">
        <v>79</v>
      </c>
      <c r="E3" s="15" t="s">
        <v>80</v>
      </c>
      <c r="F3" s="15" t="s">
        <v>81</v>
      </c>
      <c r="G3" s="15" t="s">
        <v>60</v>
      </c>
      <c r="H3" s="15" t="s">
        <v>82</v>
      </c>
      <c r="I3" s="26" t="s">
        <v>83</v>
      </c>
      <c r="J3" s="15" t="s">
        <v>121</v>
      </c>
    </row>
    <row r="4" spans="2:10">
      <c r="B4" s="261" t="s">
        <v>51</v>
      </c>
      <c r="C4" s="73">
        <v>20</v>
      </c>
      <c r="D4" s="73">
        <v>15</v>
      </c>
      <c r="E4" s="73">
        <v>15</v>
      </c>
      <c r="F4" s="73">
        <v>20</v>
      </c>
      <c r="G4" s="73">
        <v>15</v>
      </c>
      <c r="H4" s="73">
        <v>9</v>
      </c>
      <c r="I4" s="73">
        <f>SUM(C4:H4)</f>
        <v>94</v>
      </c>
      <c r="J4" s="260">
        <f>SUM(I4:I7)/4</f>
        <v>92.75</v>
      </c>
    </row>
    <row r="5" spans="2:10">
      <c r="B5" s="262"/>
      <c r="C5" s="73">
        <v>25</v>
      </c>
      <c r="D5" s="73">
        <v>14</v>
      </c>
      <c r="E5" s="73">
        <v>15</v>
      </c>
      <c r="F5" s="73">
        <v>20</v>
      </c>
      <c r="G5" s="73">
        <v>15</v>
      </c>
      <c r="H5" s="73">
        <v>5</v>
      </c>
      <c r="I5" s="73">
        <f t="shared" ref="I5:I39" si="0">SUM(C5:H5)</f>
        <v>94</v>
      </c>
      <c r="J5" s="260"/>
    </row>
    <row r="6" spans="2:10">
      <c r="B6" s="262"/>
      <c r="C6" s="73">
        <v>20</v>
      </c>
      <c r="D6" s="73">
        <v>13</v>
      </c>
      <c r="E6" s="73">
        <v>12</v>
      </c>
      <c r="F6" s="73">
        <v>18</v>
      </c>
      <c r="G6" s="73">
        <v>14</v>
      </c>
      <c r="H6" s="73">
        <v>8</v>
      </c>
      <c r="I6" s="73">
        <f t="shared" si="0"/>
        <v>85</v>
      </c>
      <c r="J6" s="260"/>
    </row>
    <row r="7" spans="2:10">
      <c r="B7" s="262"/>
      <c r="C7" s="73">
        <v>24</v>
      </c>
      <c r="D7" s="73">
        <v>15</v>
      </c>
      <c r="E7" s="73">
        <v>15</v>
      </c>
      <c r="F7" s="73">
        <v>20</v>
      </c>
      <c r="G7" s="73">
        <v>15</v>
      </c>
      <c r="H7" s="73">
        <v>9</v>
      </c>
      <c r="I7" s="73">
        <f t="shared" si="0"/>
        <v>98</v>
      </c>
      <c r="J7" s="260"/>
    </row>
    <row r="8" spans="2:10">
      <c r="B8" s="256" t="s">
        <v>52</v>
      </c>
      <c r="C8" s="12">
        <v>25</v>
      </c>
      <c r="D8" s="12">
        <v>10</v>
      </c>
      <c r="E8" s="12">
        <v>10</v>
      </c>
      <c r="F8" s="12">
        <v>15</v>
      </c>
      <c r="G8" s="12">
        <v>10</v>
      </c>
      <c r="H8" s="12">
        <v>9</v>
      </c>
      <c r="I8" s="12">
        <f t="shared" si="0"/>
        <v>79</v>
      </c>
      <c r="J8" s="258">
        <f t="shared" ref="J8" si="1">SUM(I8:I11)/4</f>
        <v>86.75</v>
      </c>
    </row>
    <row r="9" spans="2:10">
      <c r="B9" s="257"/>
      <c r="C9" s="12">
        <v>20</v>
      </c>
      <c r="D9" s="12">
        <v>13</v>
      </c>
      <c r="E9" s="12">
        <v>15</v>
      </c>
      <c r="F9" s="12">
        <v>15</v>
      </c>
      <c r="G9" s="12">
        <v>15</v>
      </c>
      <c r="H9" s="12">
        <v>5</v>
      </c>
      <c r="I9" s="12">
        <f t="shared" si="0"/>
        <v>83</v>
      </c>
      <c r="J9" s="258"/>
    </row>
    <row r="10" spans="2:10">
      <c r="B10" s="257"/>
      <c r="C10" s="12">
        <v>21</v>
      </c>
      <c r="D10" s="12">
        <v>14</v>
      </c>
      <c r="E10" s="12">
        <v>13</v>
      </c>
      <c r="F10" s="12">
        <v>19</v>
      </c>
      <c r="G10" s="12">
        <v>12</v>
      </c>
      <c r="H10" s="12">
        <v>8</v>
      </c>
      <c r="I10" s="12">
        <f t="shared" si="0"/>
        <v>87</v>
      </c>
      <c r="J10" s="258"/>
    </row>
    <row r="11" spans="2:10">
      <c r="B11" s="257"/>
      <c r="C11" s="12">
        <v>25</v>
      </c>
      <c r="D11" s="12">
        <v>15</v>
      </c>
      <c r="E11" s="12">
        <v>15</v>
      </c>
      <c r="F11" s="12">
        <v>20</v>
      </c>
      <c r="G11" s="12">
        <v>14</v>
      </c>
      <c r="H11" s="12">
        <v>9</v>
      </c>
      <c r="I11" s="12">
        <f t="shared" si="0"/>
        <v>98</v>
      </c>
      <c r="J11" s="258"/>
    </row>
    <row r="12" spans="2:10">
      <c r="B12" s="261" t="s">
        <v>53</v>
      </c>
      <c r="C12" s="73">
        <v>20</v>
      </c>
      <c r="D12" s="73">
        <v>15</v>
      </c>
      <c r="E12" s="73">
        <v>10</v>
      </c>
      <c r="F12" s="73">
        <v>20</v>
      </c>
      <c r="G12" s="73">
        <v>10</v>
      </c>
      <c r="H12" s="73">
        <v>9</v>
      </c>
      <c r="I12" s="73">
        <f t="shared" si="0"/>
        <v>84</v>
      </c>
      <c r="J12" s="260">
        <f t="shared" ref="J12" si="2">SUM(I12:I15)/4</f>
        <v>79.5</v>
      </c>
    </row>
    <row r="13" spans="2:10">
      <c r="B13" s="262"/>
      <c r="C13" s="73">
        <v>15</v>
      </c>
      <c r="D13" s="73">
        <v>10</v>
      </c>
      <c r="E13" s="73">
        <v>10</v>
      </c>
      <c r="F13" s="73">
        <v>10</v>
      </c>
      <c r="G13" s="73">
        <v>10</v>
      </c>
      <c r="H13" s="73">
        <v>5</v>
      </c>
      <c r="I13" s="73">
        <f t="shared" si="0"/>
        <v>60</v>
      </c>
      <c r="J13" s="260"/>
    </row>
    <row r="14" spans="2:10">
      <c r="B14" s="262"/>
      <c r="C14" s="73">
        <v>20</v>
      </c>
      <c r="D14" s="73">
        <v>12</v>
      </c>
      <c r="E14" s="73">
        <v>12</v>
      </c>
      <c r="F14" s="73">
        <v>18</v>
      </c>
      <c r="G14" s="73">
        <v>12</v>
      </c>
      <c r="H14" s="73">
        <v>8</v>
      </c>
      <c r="I14" s="73">
        <f t="shared" si="0"/>
        <v>82</v>
      </c>
      <c r="J14" s="260"/>
    </row>
    <row r="15" spans="2:10">
      <c r="B15" s="262"/>
      <c r="C15" s="73">
        <v>23</v>
      </c>
      <c r="D15" s="73">
        <v>12</v>
      </c>
      <c r="E15" s="73">
        <v>15</v>
      </c>
      <c r="F15" s="73">
        <v>19</v>
      </c>
      <c r="G15" s="73">
        <v>15</v>
      </c>
      <c r="H15" s="73">
        <v>8</v>
      </c>
      <c r="I15" s="73">
        <f t="shared" si="0"/>
        <v>92</v>
      </c>
      <c r="J15" s="260"/>
    </row>
    <row r="16" spans="2:10">
      <c r="B16" s="256" t="s">
        <v>54</v>
      </c>
      <c r="C16" s="12">
        <v>15</v>
      </c>
      <c r="D16" s="12">
        <v>15</v>
      </c>
      <c r="E16" s="12">
        <v>5</v>
      </c>
      <c r="F16" s="12">
        <v>10</v>
      </c>
      <c r="G16" s="12">
        <v>15</v>
      </c>
      <c r="H16" s="12">
        <v>5</v>
      </c>
      <c r="I16" s="12">
        <f t="shared" si="0"/>
        <v>65</v>
      </c>
      <c r="J16" s="258">
        <f t="shared" ref="J16" si="3">SUM(I16:I19)/4</f>
        <v>77.5</v>
      </c>
    </row>
    <row r="17" spans="2:10">
      <c r="B17" s="257"/>
      <c r="C17" s="12">
        <v>15</v>
      </c>
      <c r="D17" s="12">
        <v>10</v>
      </c>
      <c r="E17" s="12">
        <v>10</v>
      </c>
      <c r="F17" s="12">
        <v>15</v>
      </c>
      <c r="G17" s="12">
        <v>15</v>
      </c>
      <c r="H17" s="12">
        <v>5</v>
      </c>
      <c r="I17" s="12">
        <f t="shared" si="0"/>
        <v>70</v>
      </c>
      <c r="J17" s="258"/>
    </row>
    <row r="18" spans="2:10">
      <c r="B18" s="257"/>
      <c r="C18" s="12">
        <v>20</v>
      </c>
      <c r="D18" s="12">
        <v>12</v>
      </c>
      <c r="E18" s="12">
        <v>13</v>
      </c>
      <c r="F18" s="12">
        <v>17</v>
      </c>
      <c r="G18" s="12">
        <v>13</v>
      </c>
      <c r="H18" s="12">
        <v>9</v>
      </c>
      <c r="I18" s="12">
        <f t="shared" si="0"/>
        <v>84</v>
      </c>
      <c r="J18" s="258"/>
    </row>
    <row r="19" spans="2:10">
      <c r="B19" s="257"/>
      <c r="C19" s="12">
        <v>20</v>
      </c>
      <c r="D19" s="12">
        <v>15</v>
      </c>
      <c r="E19" s="12">
        <v>14</v>
      </c>
      <c r="F19" s="12">
        <v>19</v>
      </c>
      <c r="G19" s="12">
        <v>14</v>
      </c>
      <c r="H19" s="12">
        <v>9</v>
      </c>
      <c r="I19" s="12">
        <f t="shared" si="0"/>
        <v>91</v>
      </c>
      <c r="J19" s="258"/>
    </row>
    <row r="20" spans="2:10">
      <c r="B20" s="259" t="s">
        <v>55</v>
      </c>
      <c r="C20" s="73">
        <v>20</v>
      </c>
      <c r="D20" s="73">
        <v>15</v>
      </c>
      <c r="E20" s="73">
        <v>10</v>
      </c>
      <c r="F20" s="73">
        <v>20</v>
      </c>
      <c r="G20" s="73">
        <v>10</v>
      </c>
      <c r="H20" s="73">
        <v>5</v>
      </c>
      <c r="I20" s="73">
        <f t="shared" si="0"/>
        <v>80</v>
      </c>
      <c r="J20" s="260">
        <f t="shared" ref="J20" si="4">SUM(I20:I23)/4</f>
        <v>78.25</v>
      </c>
    </row>
    <row r="21" spans="2:10">
      <c r="B21" s="259"/>
      <c r="C21" s="73">
        <v>15</v>
      </c>
      <c r="D21" s="73">
        <v>10</v>
      </c>
      <c r="E21" s="73">
        <v>10</v>
      </c>
      <c r="F21" s="73">
        <v>10</v>
      </c>
      <c r="G21" s="73">
        <v>10</v>
      </c>
      <c r="H21" s="73">
        <v>5</v>
      </c>
      <c r="I21" s="73">
        <f t="shared" si="0"/>
        <v>60</v>
      </c>
      <c r="J21" s="260"/>
    </row>
    <row r="22" spans="2:10">
      <c r="B22" s="259"/>
      <c r="C22" s="73">
        <v>21</v>
      </c>
      <c r="D22" s="73">
        <v>13</v>
      </c>
      <c r="E22" s="73">
        <v>13</v>
      </c>
      <c r="F22" s="73">
        <v>18</v>
      </c>
      <c r="G22" s="73">
        <v>12</v>
      </c>
      <c r="H22" s="73">
        <v>9</v>
      </c>
      <c r="I22" s="73">
        <f t="shared" si="0"/>
        <v>86</v>
      </c>
      <c r="J22" s="260"/>
    </row>
    <row r="23" spans="2:10">
      <c r="B23" s="259"/>
      <c r="C23" s="73">
        <v>18</v>
      </c>
      <c r="D23" s="73">
        <v>14</v>
      </c>
      <c r="E23" s="73">
        <v>14</v>
      </c>
      <c r="F23" s="73">
        <v>19</v>
      </c>
      <c r="G23" s="73">
        <v>15</v>
      </c>
      <c r="H23" s="73">
        <v>7</v>
      </c>
      <c r="I23" s="73">
        <f t="shared" si="0"/>
        <v>87</v>
      </c>
      <c r="J23" s="260"/>
    </row>
    <row r="24" spans="2:10">
      <c r="B24" s="256" t="s">
        <v>56</v>
      </c>
      <c r="C24" s="12">
        <v>10</v>
      </c>
      <c r="D24" s="12">
        <v>15</v>
      </c>
      <c r="E24" s="12">
        <v>10</v>
      </c>
      <c r="F24" s="12">
        <v>10</v>
      </c>
      <c r="G24" s="12">
        <v>10</v>
      </c>
      <c r="H24" s="12">
        <v>5</v>
      </c>
      <c r="I24" s="12">
        <f t="shared" si="0"/>
        <v>60</v>
      </c>
      <c r="J24" s="258">
        <f t="shared" ref="J24" si="5">SUM(I24:I27)/4</f>
        <v>74</v>
      </c>
    </row>
    <row r="25" spans="2:10">
      <c r="B25" s="257"/>
      <c r="C25" s="12">
        <v>15</v>
      </c>
      <c r="D25" s="12">
        <v>10</v>
      </c>
      <c r="E25" s="12">
        <v>10</v>
      </c>
      <c r="F25" s="12">
        <v>15</v>
      </c>
      <c r="G25" s="12">
        <v>15</v>
      </c>
      <c r="H25" s="12">
        <v>5</v>
      </c>
      <c r="I25" s="12">
        <f t="shared" si="0"/>
        <v>70</v>
      </c>
      <c r="J25" s="258"/>
    </row>
    <row r="26" spans="2:10">
      <c r="B26" s="257"/>
      <c r="C26" s="12">
        <v>20</v>
      </c>
      <c r="D26" s="12">
        <v>12</v>
      </c>
      <c r="E26" s="12">
        <v>12</v>
      </c>
      <c r="F26" s="12">
        <v>17</v>
      </c>
      <c r="G26" s="12">
        <v>13</v>
      </c>
      <c r="H26" s="12">
        <v>8</v>
      </c>
      <c r="I26" s="12">
        <f t="shared" si="0"/>
        <v>82</v>
      </c>
      <c r="J26" s="258"/>
    </row>
    <row r="27" spans="2:10">
      <c r="B27" s="257"/>
      <c r="C27" s="12">
        <v>16</v>
      </c>
      <c r="D27" s="12">
        <v>14</v>
      </c>
      <c r="E27" s="12">
        <v>14</v>
      </c>
      <c r="F27" s="12">
        <v>20</v>
      </c>
      <c r="G27" s="12">
        <v>15</v>
      </c>
      <c r="H27" s="12">
        <v>5</v>
      </c>
      <c r="I27" s="12">
        <f t="shared" si="0"/>
        <v>84</v>
      </c>
      <c r="J27" s="258"/>
    </row>
    <row r="28" spans="2:10">
      <c r="B28" s="261" t="s">
        <v>57</v>
      </c>
      <c r="C28" s="73">
        <v>10</v>
      </c>
      <c r="D28" s="73">
        <v>15</v>
      </c>
      <c r="E28" s="73">
        <v>5</v>
      </c>
      <c r="F28" s="73">
        <v>20</v>
      </c>
      <c r="G28" s="73">
        <v>10</v>
      </c>
      <c r="H28" s="73">
        <v>5</v>
      </c>
      <c r="I28" s="73">
        <f t="shared" si="0"/>
        <v>65</v>
      </c>
      <c r="J28" s="260">
        <f>SUM(I28:I31)/4</f>
        <v>76.5</v>
      </c>
    </row>
    <row r="29" spans="2:10">
      <c r="B29" s="262"/>
      <c r="C29" s="73">
        <v>15</v>
      </c>
      <c r="D29" s="73">
        <v>10</v>
      </c>
      <c r="E29" s="73">
        <v>10</v>
      </c>
      <c r="F29" s="73">
        <v>15</v>
      </c>
      <c r="G29" s="73">
        <v>15</v>
      </c>
      <c r="H29" s="73">
        <v>5</v>
      </c>
      <c r="I29" s="73">
        <f t="shared" si="0"/>
        <v>70</v>
      </c>
      <c r="J29" s="260"/>
    </row>
    <row r="30" spans="2:10">
      <c r="B30" s="262"/>
      <c r="C30" s="73">
        <v>20</v>
      </c>
      <c r="D30" s="73">
        <v>12</v>
      </c>
      <c r="E30" s="73">
        <v>10</v>
      </c>
      <c r="F30" s="73">
        <v>18</v>
      </c>
      <c r="G30" s="73">
        <v>12</v>
      </c>
      <c r="H30" s="73">
        <v>8</v>
      </c>
      <c r="I30" s="73">
        <f t="shared" si="0"/>
        <v>80</v>
      </c>
      <c r="J30" s="260"/>
    </row>
    <row r="31" spans="2:10">
      <c r="B31" s="262"/>
      <c r="C31" s="73">
        <v>22</v>
      </c>
      <c r="D31" s="73">
        <v>15</v>
      </c>
      <c r="E31" s="73">
        <v>14</v>
      </c>
      <c r="F31" s="73">
        <v>19</v>
      </c>
      <c r="G31" s="73">
        <v>15</v>
      </c>
      <c r="H31" s="73">
        <v>6</v>
      </c>
      <c r="I31" s="73">
        <f t="shared" si="0"/>
        <v>91</v>
      </c>
      <c r="J31" s="260"/>
    </row>
    <row r="32" spans="2:10">
      <c r="B32" s="256" t="s">
        <v>58</v>
      </c>
      <c r="C32" s="12">
        <v>10</v>
      </c>
      <c r="D32" s="12">
        <v>15</v>
      </c>
      <c r="E32" s="12">
        <v>5</v>
      </c>
      <c r="F32" s="12">
        <v>20</v>
      </c>
      <c r="G32" s="12">
        <v>15</v>
      </c>
      <c r="H32" s="12">
        <v>5</v>
      </c>
      <c r="I32" s="12">
        <f t="shared" si="0"/>
        <v>70</v>
      </c>
      <c r="J32" s="258">
        <f t="shared" ref="J32" si="6">SUM(I32:I35)/4</f>
        <v>76</v>
      </c>
    </row>
    <row r="33" spans="2:10">
      <c r="B33" s="257"/>
      <c r="C33" s="12">
        <v>15</v>
      </c>
      <c r="D33" s="12">
        <v>10</v>
      </c>
      <c r="E33" s="12">
        <v>10</v>
      </c>
      <c r="F33" s="12">
        <v>15</v>
      </c>
      <c r="G33" s="12">
        <v>15</v>
      </c>
      <c r="H33" s="12">
        <v>5</v>
      </c>
      <c r="I33" s="12">
        <f t="shared" si="0"/>
        <v>70</v>
      </c>
      <c r="J33" s="258"/>
    </row>
    <row r="34" spans="2:10">
      <c r="B34" s="257"/>
      <c r="C34" s="12">
        <v>21</v>
      </c>
      <c r="D34" s="12">
        <v>13</v>
      </c>
      <c r="E34" s="12">
        <v>11</v>
      </c>
      <c r="F34" s="12">
        <v>17</v>
      </c>
      <c r="G34" s="12">
        <v>12</v>
      </c>
      <c r="H34" s="12">
        <v>8</v>
      </c>
      <c r="I34" s="12">
        <f t="shared" si="0"/>
        <v>82</v>
      </c>
      <c r="J34" s="258"/>
    </row>
    <row r="35" spans="2:10">
      <c r="B35" s="257"/>
      <c r="C35" s="12">
        <v>21</v>
      </c>
      <c r="D35" s="12">
        <v>14</v>
      </c>
      <c r="E35" s="12">
        <v>13</v>
      </c>
      <c r="F35" s="12">
        <v>19</v>
      </c>
      <c r="G35" s="12">
        <v>10</v>
      </c>
      <c r="H35" s="12">
        <v>5</v>
      </c>
      <c r="I35" s="12">
        <f t="shared" si="0"/>
        <v>82</v>
      </c>
      <c r="J35" s="258"/>
    </row>
    <row r="36" spans="2:10">
      <c r="B36" s="259" t="s">
        <v>59</v>
      </c>
      <c r="C36" s="73">
        <v>10</v>
      </c>
      <c r="D36" s="73">
        <v>15</v>
      </c>
      <c r="E36" s="73">
        <v>5</v>
      </c>
      <c r="F36" s="73">
        <v>20</v>
      </c>
      <c r="G36" s="73">
        <v>15</v>
      </c>
      <c r="H36" s="73">
        <v>5</v>
      </c>
      <c r="I36" s="73">
        <f t="shared" si="0"/>
        <v>70</v>
      </c>
      <c r="J36" s="260">
        <f t="shared" ref="J36" si="7">SUM(I36:I39)/4</f>
        <v>74.25</v>
      </c>
    </row>
    <row r="37" spans="2:10">
      <c r="B37" s="259"/>
      <c r="C37" s="73">
        <v>15</v>
      </c>
      <c r="D37" s="73">
        <v>10</v>
      </c>
      <c r="E37" s="73">
        <v>10</v>
      </c>
      <c r="F37" s="73">
        <v>15</v>
      </c>
      <c r="G37" s="73">
        <v>7</v>
      </c>
      <c r="H37" s="73">
        <v>5</v>
      </c>
      <c r="I37" s="73">
        <f t="shared" si="0"/>
        <v>62</v>
      </c>
      <c r="J37" s="260"/>
    </row>
    <row r="38" spans="2:10">
      <c r="B38" s="259"/>
      <c r="C38" s="73">
        <v>20</v>
      </c>
      <c r="D38" s="73">
        <v>12</v>
      </c>
      <c r="E38" s="73">
        <v>12</v>
      </c>
      <c r="F38" s="73">
        <v>17</v>
      </c>
      <c r="G38" s="73">
        <v>13</v>
      </c>
      <c r="H38" s="73">
        <v>8</v>
      </c>
      <c r="I38" s="73">
        <f t="shared" si="0"/>
        <v>82</v>
      </c>
      <c r="J38" s="260"/>
    </row>
    <row r="39" spans="2:10">
      <c r="B39" s="259"/>
      <c r="C39" s="73">
        <v>19</v>
      </c>
      <c r="D39" s="73">
        <v>13</v>
      </c>
      <c r="E39" s="73">
        <v>14</v>
      </c>
      <c r="F39" s="73">
        <v>20</v>
      </c>
      <c r="G39" s="73">
        <v>12</v>
      </c>
      <c r="H39" s="73">
        <v>5</v>
      </c>
      <c r="I39" s="73">
        <f t="shared" si="0"/>
        <v>83</v>
      </c>
      <c r="J39" s="260"/>
    </row>
    <row r="41" spans="2:10">
      <c r="B41" s="71" t="s">
        <v>153</v>
      </c>
    </row>
    <row r="42" spans="2:10" ht="60">
      <c r="B42" s="35" t="s">
        <v>120</v>
      </c>
      <c r="C42" s="15" t="s">
        <v>78</v>
      </c>
      <c r="D42" s="15" t="s">
        <v>79</v>
      </c>
      <c r="E42" s="15" t="s">
        <v>80</v>
      </c>
      <c r="F42" s="15" t="s">
        <v>81</v>
      </c>
      <c r="G42" s="15" t="s">
        <v>60</v>
      </c>
      <c r="H42" s="15" t="s">
        <v>82</v>
      </c>
      <c r="I42" s="26" t="s">
        <v>83</v>
      </c>
      <c r="J42" s="72"/>
    </row>
    <row r="43" spans="2:10">
      <c r="B43" s="12" t="s">
        <v>51</v>
      </c>
      <c r="C43" s="31">
        <f>AVERAGE(C4:C7)</f>
        <v>22.25</v>
      </c>
      <c r="D43" s="31">
        <f t="shared" ref="D43:H43" si="8">AVERAGE(D4:D7)</f>
        <v>14.25</v>
      </c>
      <c r="E43" s="31">
        <f t="shared" si="8"/>
        <v>14.25</v>
      </c>
      <c r="F43" s="31">
        <f t="shared" si="8"/>
        <v>19.5</v>
      </c>
      <c r="G43" s="31">
        <f t="shared" si="8"/>
        <v>14.75</v>
      </c>
      <c r="H43" s="31">
        <f t="shared" si="8"/>
        <v>7.75</v>
      </c>
      <c r="I43" s="31">
        <f>SUM(C43:H43)</f>
        <v>92.75</v>
      </c>
    </row>
    <row r="44" spans="2:10">
      <c r="B44" s="12" t="s">
        <v>52</v>
      </c>
      <c r="C44" s="31">
        <f>AVERAGE(C8:C11)</f>
        <v>22.75</v>
      </c>
      <c r="D44" s="31">
        <f t="shared" ref="D44:H44" si="9">AVERAGE(D8:D11)</f>
        <v>13</v>
      </c>
      <c r="E44" s="31">
        <f t="shared" si="9"/>
        <v>13.25</v>
      </c>
      <c r="F44" s="31">
        <f t="shared" si="9"/>
        <v>17.25</v>
      </c>
      <c r="G44" s="31">
        <f t="shared" si="9"/>
        <v>12.75</v>
      </c>
      <c r="H44" s="31">
        <f t="shared" si="9"/>
        <v>7.75</v>
      </c>
      <c r="I44" s="31">
        <f t="shared" ref="I44:I51" si="10">SUM(C44:H44)</f>
        <v>86.75</v>
      </c>
    </row>
    <row r="45" spans="2:10">
      <c r="B45" s="12" t="s">
        <v>53</v>
      </c>
      <c r="C45" s="31">
        <f>AVERAGE(C12:C15)</f>
        <v>19.5</v>
      </c>
      <c r="D45" s="31">
        <f t="shared" ref="D45:H45" si="11">AVERAGE(D12:D15)</f>
        <v>12.25</v>
      </c>
      <c r="E45" s="31">
        <f t="shared" si="11"/>
        <v>11.75</v>
      </c>
      <c r="F45" s="31">
        <f t="shared" si="11"/>
        <v>16.75</v>
      </c>
      <c r="G45" s="31">
        <f t="shared" si="11"/>
        <v>11.75</v>
      </c>
      <c r="H45" s="31">
        <f t="shared" si="11"/>
        <v>7.5</v>
      </c>
      <c r="I45" s="31">
        <f t="shared" si="10"/>
        <v>79.5</v>
      </c>
    </row>
    <row r="46" spans="2:10">
      <c r="B46" s="12" t="s">
        <v>54</v>
      </c>
      <c r="C46" s="31">
        <f>AVERAGE(C16:C19)</f>
        <v>17.5</v>
      </c>
      <c r="D46" s="31">
        <f>AVERAGE(D16:D19)</f>
        <v>13</v>
      </c>
      <c r="E46" s="31">
        <f t="shared" ref="E46:H46" si="12">AVERAGE(E16:E19)</f>
        <v>10.5</v>
      </c>
      <c r="F46" s="31">
        <f t="shared" si="12"/>
        <v>15.25</v>
      </c>
      <c r="G46" s="31">
        <f t="shared" si="12"/>
        <v>14.25</v>
      </c>
      <c r="H46" s="31">
        <f t="shared" si="12"/>
        <v>7</v>
      </c>
      <c r="I46" s="31">
        <f t="shared" si="10"/>
        <v>77.5</v>
      </c>
    </row>
    <row r="47" spans="2:10">
      <c r="B47" s="12" t="s">
        <v>55</v>
      </c>
      <c r="C47" s="31">
        <f>AVERAGE(C20:C23)</f>
        <v>18.5</v>
      </c>
      <c r="D47" s="31">
        <f t="shared" ref="D47:H47" si="13">AVERAGE(D20:D23)</f>
        <v>13</v>
      </c>
      <c r="E47" s="31">
        <f t="shared" si="13"/>
        <v>11.75</v>
      </c>
      <c r="F47" s="31">
        <f t="shared" si="13"/>
        <v>16.75</v>
      </c>
      <c r="G47" s="31">
        <f t="shared" si="13"/>
        <v>11.75</v>
      </c>
      <c r="H47" s="31">
        <f t="shared" si="13"/>
        <v>6.5</v>
      </c>
      <c r="I47" s="31">
        <f t="shared" si="10"/>
        <v>78.25</v>
      </c>
    </row>
    <row r="48" spans="2:10">
      <c r="B48" s="12" t="s">
        <v>56</v>
      </c>
      <c r="C48" s="31">
        <f>AVERAGE(C24:C27)</f>
        <v>15.25</v>
      </c>
      <c r="D48" s="31">
        <f t="shared" ref="D48:H48" si="14">AVERAGE(D24:D27)</f>
        <v>12.75</v>
      </c>
      <c r="E48" s="31">
        <f t="shared" si="14"/>
        <v>11.5</v>
      </c>
      <c r="F48" s="31">
        <f t="shared" si="14"/>
        <v>15.5</v>
      </c>
      <c r="G48" s="31">
        <f t="shared" si="14"/>
        <v>13.25</v>
      </c>
      <c r="H48" s="31">
        <f t="shared" si="14"/>
        <v>5.75</v>
      </c>
      <c r="I48" s="31">
        <f t="shared" si="10"/>
        <v>74</v>
      </c>
    </row>
    <row r="49" spans="2:9">
      <c r="B49" s="12" t="s">
        <v>57</v>
      </c>
      <c r="C49" s="31">
        <f>AVERAGE(C28:C31)</f>
        <v>16.75</v>
      </c>
      <c r="D49" s="31">
        <f t="shared" ref="D49:H49" si="15">AVERAGE(D28:D31)</f>
        <v>13</v>
      </c>
      <c r="E49" s="31">
        <f t="shared" si="15"/>
        <v>9.75</v>
      </c>
      <c r="F49" s="31">
        <f t="shared" si="15"/>
        <v>18</v>
      </c>
      <c r="G49" s="31">
        <f t="shared" si="15"/>
        <v>13</v>
      </c>
      <c r="H49" s="31">
        <f t="shared" si="15"/>
        <v>6</v>
      </c>
      <c r="I49" s="31">
        <f t="shared" si="10"/>
        <v>76.5</v>
      </c>
    </row>
    <row r="50" spans="2:9">
      <c r="B50" s="12" t="s">
        <v>58</v>
      </c>
      <c r="C50" s="31">
        <f>AVERAGE(C32:C35)</f>
        <v>16.75</v>
      </c>
      <c r="D50" s="31">
        <f t="shared" ref="D50:H50" si="16">AVERAGE(D32:D35)</f>
        <v>13</v>
      </c>
      <c r="E50" s="31">
        <f t="shared" si="16"/>
        <v>9.75</v>
      </c>
      <c r="F50" s="31">
        <f t="shared" si="16"/>
        <v>17.75</v>
      </c>
      <c r="G50" s="31">
        <f t="shared" si="16"/>
        <v>13</v>
      </c>
      <c r="H50" s="31">
        <f t="shared" si="16"/>
        <v>5.75</v>
      </c>
      <c r="I50" s="31">
        <f t="shared" si="10"/>
        <v>76</v>
      </c>
    </row>
    <row r="51" spans="2:9">
      <c r="B51" s="12" t="s">
        <v>59</v>
      </c>
      <c r="C51" s="31">
        <f>AVERAGE(C36:C39)</f>
        <v>16</v>
      </c>
      <c r="D51" s="31">
        <f t="shared" ref="D51:H51" si="17">AVERAGE(D36:D39)</f>
        <v>12.5</v>
      </c>
      <c r="E51" s="31">
        <f t="shared" si="17"/>
        <v>10.25</v>
      </c>
      <c r="F51" s="31">
        <f t="shared" si="17"/>
        <v>18</v>
      </c>
      <c r="G51" s="31">
        <f t="shared" si="17"/>
        <v>11.75</v>
      </c>
      <c r="H51" s="31">
        <f t="shared" si="17"/>
        <v>5.75</v>
      </c>
      <c r="I51" s="31">
        <f t="shared" si="10"/>
        <v>74.25</v>
      </c>
    </row>
  </sheetData>
  <mergeCells count="18">
    <mergeCell ref="B36:B39"/>
    <mergeCell ref="J36:J39"/>
    <mergeCell ref="B24:B27"/>
    <mergeCell ref="J24:J27"/>
    <mergeCell ref="B28:B31"/>
    <mergeCell ref="J28:J31"/>
    <mergeCell ref="B32:B35"/>
    <mergeCell ref="J32:J35"/>
    <mergeCell ref="B16:B19"/>
    <mergeCell ref="J16:J19"/>
    <mergeCell ref="B20:B23"/>
    <mergeCell ref="J20:J23"/>
    <mergeCell ref="B4:B7"/>
    <mergeCell ref="J4:J7"/>
    <mergeCell ref="B8:B11"/>
    <mergeCell ref="J8:J11"/>
    <mergeCell ref="B12:B15"/>
    <mergeCell ref="J12:J15"/>
  </mergeCells>
  <phoneticPr fontId="10" type="noConversion"/>
  <pageMargins left="0.7" right="0.7" top="0.75" bottom="0.75" header="0.3" footer="0.3"/>
  <ignoredErrors>
    <ignoredError sqref="C43:I43 C44 D44:H51 C45:C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โครงการ กิจกรรม</vt:lpstr>
      <vt:lpstr>6. กำหนดตัวชี้วัด</vt:lpstr>
      <vt:lpstr>7.ติดตามผล</vt:lpstr>
      <vt:lpstr>8.ค่าน้ำหนักรายโครงการ </vt:lpstr>
      <vt:lpstr>8.1 ค่าน้ำหนักสาขาการจัดการน้ำ</vt:lpstr>
      <vt:lpstr>8.2 ค่าน้ำหนักสาขาการเกษตร</vt:lpstr>
      <vt:lpstr>8.3 ค่าน้ำหนักสาขาการท่องเที่ยว</vt:lpstr>
      <vt:lpstr>8.4 ค่าน้ำหนักสาขาสาธารณสุข</vt:lpstr>
      <vt:lpstr>8.5 ค่าน้ำหนักสาขาทรัพยากร</vt:lpstr>
      <vt:lpstr>8.6 ค่าน้ำหนักสาขาตั้งถิ่นฐาน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JIRANAN RODPROOBUN</cp:lastModifiedBy>
  <dcterms:created xsi:type="dcterms:W3CDTF">2023-03-23T08:42:29Z</dcterms:created>
  <dcterms:modified xsi:type="dcterms:W3CDTF">2024-01-12T03:37:23Z</dcterms:modified>
</cp:coreProperties>
</file>